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372" yWindow="156" windowWidth="15480" windowHeight="11640"/>
  </bookViews>
  <sheets>
    <sheet name="例題23a SO2水吸収" sheetId="2" r:id="rId1"/>
    <sheet name="COCO_23a結果整理" sheetId="4" r:id="rId2"/>
    <sheet name="SO2水平衡" sheetId="1" r:id="rId3"/>
  </sheets>
  <calcPr calcId="162913"/>
</workbook>
</file>

<file path=xl/calcChain.xml><?xml version="1.0" encoding="utf-8"?>
<calcChain xmlns="http://schemas.openxmlformats.org/spreadsheetml/2006/main">
  <c r="D42" i="2" l="1"/>
  <c r="E42" i="2"/>
  <c r="D43" i="2"/>
  <c r="E43" i="2"/>
  <c r="D44" i="2"/>
  <c r="E44" i="2"/>
  <c r="N7" i="2"/>
  <c r="R4" i="1"/>
  <c r="G8" i="2" l="1"/>
  <c r="G11" i="2" s="1"/>
  <c r="G13" i="2" s="1"/>
  <c r="B12" i="2"/>
  <c r="G5" i="2"/>
  <c r="D27" i="2" s="1"/>
  <c r="D19" i="2"/>
  <c r="N9" i="2" l="1"/>
  <c r="G14" i="2"/>
  <c r="C12" i="2" s="1"/>
  <c r="D12" i="2" s="1"/>
  <c r="C5" i="2"/>
  <c r="E22" i="2"/>
  <c r="D18" i="2"/>
  <c r="E13" i="2"/>
  <c r="E39" i="2"/>
  <c r="B5" i="2"/>
  <c r="D25" i="2"/>
  <c r="D17" i="2"/>
  <c r="E28" i="2"/>
  <c r="E20" i="2"/>
  <c r="E32" i="2"/>
  <c r="D39" i="2"/>
  <c r="D35" i="2"/>
  <c r="D24" i="2"/>
  <c r="D16" i="2"/>
  <c r="E27" i="2"/>
  <c r="E19" i="2"/>
  <c r="D32" i="2"/>
  <c r="E38" i="2"/>
  <c r="E34" i="2"/>
  <c r="E14" i="2"/>
  <c r="E29" i="2"/>
  <c r="D15" i="2"/>
  <c r="E26" i="2"/>
  <c r="E18" i="2"/>
  <c r="E31" i="2"/>
  <c r="D38" i="2"/>
  <c r="D34" i="2"/>
  <c r="E30" i="2"/>
  <c r="D26" i="2"/>
  <c r="E21" i="2"/>
  <c r="E35" i="2"/>
  <c r="D23" i="2"/>
  <c r="D30" i="2"/>
  <c r="D22" i="2"/>
  <c r="D14" i="2"/>
  <c r="E25" i="2"/>
  <c r="E17" i="2"/>
  <c r="D31" i="2"/>
  <c r="E41" i="2"/>
  <c r="E37" i="2"/>
  <c r="D41" i="2"/>
  <c r="D37" i="2"/>
  <c r="D29" i="2"/>
  <c r="D21" i="2"/>
  <c r="D13" i="2"/>
  <c r="E24" i="2"/>
  <c r="E16" i="2"/>
  <c r="E33" i="2"/>
  <c r="D28" i="2"/>
  <c r="D20" i="2"/>
  <c r="E12" i="2"/>
  <c r="E23" i="2"/>
  <c r="E15" i="2"/>
  <c r="D33" i="2"/>
  <c r="E40" i="2"/>
  <c r="E36" i="2"/>
  <c r="D40" i="2"/>
  <c r="D36" i="2"/>
</calcChain>
</file>

<file path=xl/comments1.xml><?xml version="1.0" encoding="utf-8"?>
<comments xmlns="http://schemas.openxmlformats.org/spreadsheetml/2006/main">
  <authors>
    <author>aito</author>
    <author>itolab13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=-(G3/G6)*(B3-G2*(G5*C3-B3)/(G5-G2))</t>
        </r>
      </text>
    </comment>
    <comment ref="C5" authorId="0" shapeId="0">
      <text>
        <r>
          <rPr>
            <sz val="10"/>
            <color indexed="81"/>
            <rFont val="Arial"/>
            <family val="2"/>
          </rPr>
          <t>=-(G4/G13)*((G5*C3-B3)/(G5-G2)-C3)</t>
        </r>
      </text>
    </comment>
    <comment ref="G5" authorId="0" shapeId="0">
      <text>
        <r>
          <rPr>
            <sz val="10"/>
            <color indexed="81"/>
            <rFont val="Arial"/>
            <family val="2"/>
          </rPr>
          <t xml:space="preserve">=-G4/G3
</t>
        </r>
      </text>
    </comment>
    <comment ref="G8" authorId="0" shapeId="0">
      <text>
        <r>
          <rPr>
            <sz val="10"/>
            <color indexed="81"/>
            <rFont val="Arial"/>
            <family val="2"/>
          </rPr>
          <t xml:space="preserve">=G7/G2
</t>
        </r>
      </text>
    </comment>
    <comment ref="G11" authorId="0" shapeId="0">
      <text>
        <r>
          <rPr>
            <sz val="10"/>
            <color indexed="81"/>
            <rFont val="Arial"/>
            <family val="2"/>
          </rPr>
          <t xml:space="preserve">=G6*(G7-G9)/(G8-G10)
</t>
        </r>
      </text>
    </comment>
    <comment ref="B12" authorId="1" shapeId="0">
      <text>
        <r>
          <rPr>
            <sz val="10"/>
            <color indexed="81"/>
            <rFont val="Arial"/>
            <family val="2"/>
          </rPr>
          <t>=G7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1" shapeId="0">
      <text>
        <r>
          <rPr>
            <sz val="10"/>
            <color indexed="81"/>
            <rFont val="Arial"/>
            <family val="2"/>
          </rPr>
          <t xml:space="preserve">=G14
</t>
        </r>
      </text>
    </comment>
    <comment ref="D12" authorId="0" shapeId="0">
      <text>
        <r>
          <rPr>
            <sz val="10"/>
            <color indexed="81"/>
            <rFont val="Arial"/>
            <family val="2"/>
          </rPr>
          <t>=$G$2*($G$5*C12-B12)/($G$5-$G$2)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>
      <text>
        <r>
          <rPr>
            <sz val="10"/>
            <color indexed="81"/>
            <rFont val="Arial"/>
            <family val="2"/>
          </rPr>
          <t>=($G$5*C12-B12)/($G$5-$G$2)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sz val="10"/>
            <color indexed="81"/>
            <rFont val="Arial"/>
            <family val="2"/>
          </rPr>
          <t xml:space="preserve">=G12*G11
</t>
        </r>
      </text>
    </comment>
    <comment ref="G14" authorId="0" shapeId="0">
      <text>
        <r>
          <rPr>
            <sz val="10"/>
            <color indexed="81"/>
            <rFont val="Arial"/>
            <family val="2"/>
          </rPr>
          <t>=(G6/G13)*(G7-G9)+G10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<sst xmlns="http://schemas.openxmlformats.org/spreadsheetml/2006/main" count="76" uniqueCount="62">
  <si>
    <t>b]</t>
    <phoneticPr fontId="2"/>
  </si>
  <si>
    <t>定数</t>
    <rPh sb="0" eb="2">
      <t>テイスウ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</si>
  <si>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</si>
  <si>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</si>
  <si>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y</t>
    <phoneticPr fontId="2"/>
  </si>
  <si>
    <t>x</t>
    <phoneticPr fontId="2"/>
  </si>
  <si>
    <t>m=</t>
    <phoneticPr fontId="2"/>
  </si>
  <si>
    <t>G=</t>
    <phoneticPr fontId="2"/>
  </si>
  <si>
    <t>Lmin=</t>
    <phoneticPr fontId="2"/>
  </si>
  <si>
    <t>CL=</t>
    <phoneticPr fontId="2"/>
  </si>
  <si>
    <t>L=</t>
    <phoneticPr fontId="2"/>
  </si>
  <si>
    <t>z=</t>
    <phoneticPr fontId="2"/>
  </si>
  <si>
    <t>y=</t>
    <phoneticPr fontId="2"/>
  </si>
  <si>
    <t>x=</t>
    <phoneticPr fontId="2"/>
  </si>
  <si>
    <t>y'=</t>
    <phoneticPr fontId="2"/>
  </si>
  <si>
    <t>x'=</t>
    <phoneticPr fontId="2"/>
  </si>
  <si>
    <t>D=</t>
    <phoneticPr fontId="2"/>
  </si>
  <si>
    <t>kxa=</t>
    <phoneticPr fontId="2"/>
  </si>
  <si>
    <t>kya=</t>
    <phoneticPr fontId="2"/>
  </si>
  <si>
    <t>yi</t>
    <phoneticPr fontId="2"/>
  </si>
  <si>
    <t>xi</t>
    <phoneticPr fontId="2"/>
  </si>
  <si>
    <t>積分区間z=[a,</t>
    <rPh sb="0" eb="2">
      <t>セキブン</t>
    </rPh>
    <rPh sb="2" eb="4">
      <t>クカン</t>
    </rPh>
    <phoneticPr fontId="2"/>
  </si>
  <si>
    <t>積分刻み幅Δz</t>
    <rPh sb="0" eb="2">
      <t>セキブン</t>
    </rPh>
    <rPh sb="2" eb="3">
      <t>キザ</t>
    </rPh>
    <rPh sb="4" eb="5">
      <t>ハバ</t>
    </rPh>
    <phoneticPr fontId="2"/>
  </si>
  <si>
    <t>元例題</t>
    <rPh sb="0" eb="1">
      <t>モト</t>
    </rPh>
    <rPh sb="1" eb="3">
      <t>レイダイ</t>
    </rPh>
    <phoneticPr fontId="2"/>
  </si>
  <si>
    <t>疋田　化学工学通論 p. 168 例題6.4</t>
    <rPh sb="0" eb="2">
      <t>ヒキタ</t>
    </rPh>
    <rPh sb="3" eb="5">
      <t>カガク</t>
    </rPh>
    <rPh sb="5" eb="7">
      <t>コウガク</t>
    </rPh>
    <rPh sb="7" eb="9">
      <t>ツウロン</t>
    </rPh>
    <rPh sb="17" eb="19">
      <t>レイダイ</t>
    </rPh>
    <phoneticPr fontId="2"/>
  </si>
  <si>
    <t>伊東　ベーシック分離工学　p.71 例題3.8</t>
    <rPh sb="0" eb="2">
      <t>イトウ</t>
    </rPh>
    <rPh sb="8" eb="10">
      <t>ブンリ</t>
    </rPh>
    <rPh sb="10" eb="12">
      <t>コウガク</t>
    </rPh>
    <rPh sb="18" eb="20">
      <t>レイダイ</t>
    </rPh>
    <phoneticPr fontId="2"/>
  </si>
  <si>
    <t>Henley, Seader, Roper: Separation Process Principles p. 255 Example 6.10</t>
    <phoneticPr fontId="2"/>
  </si>
  <si>
    <t>SO2の水に対する溶解度</t>
    <rPh sb="4" eb="5">
      <t>ミズ</t>
    </rPh>
    <rPh sb="6" eb="7">
      <t>タイ</t>
    </rPh>
    <rPh sb="9" eb="12">
      <t>ヨウカイド</t>
    </rPh>
    <phoneticPr fontId="2"/>
  </si>
  <si>
    <t>20℃</t>
    <phoneticPr fontId="2"/>
  </si>
  <si>
    <t>疋田 p. 163</t>
    <rPh sb="0" eb="2">
      <t>ヒキタ</t>
    </rPh>
    <phoneticPr fontId="2"/>
  </si>
  <si>
    <t>x</t>
    <phoneticPr fontId="2"/>
  </si>
  <si>
    <t>y</t>
    <phoneticPr fontId="2"/>
  </si>
  <si>
    <t>COCO EOS/Predictive SRK</t>
    <phoneticPr fontId="2"/>
  </si>
  <si>
    <t>x</t>
    <phoneticPr fontId="2"/>
  </si>
  <si>
    <t>mol/m2-s</t>
    <phoneticPr fontId="2"/>
  </si>
  <si>
    <t>mol/m3-s</t>
    <phoneticPr fontId="2"/>
  </si>
  <si>
    <t>mol/m3-s</t>
    <phoneticPr fontId="2"/>
  </si>
  <si>
    <t>m=</t>
    <phoneticPr fontId="2"/>
  </si>
  <si>
    <t>HG</t>
    <phoneticPr fontId="2"/>
  </si>
  <si>
    <t>m</t>
    <phoneticPr fontId="2"/>
  </si>
  <si>
    <t>kya=G/HG</t>
    <phoneticPr fontId="2"/>
  </si>
  <si>
    <t>HL</t>
    <phoneticPr fontId="2"/>
  </si>
  <si>
    <t>m</t>
    <phoneticPr fontId="2"/>
  </si>
  <si>
    <t>kxa=L/HL</t>
    <phoneticPr fontId="2"/>
  </si>
  <si>
    <t>z [m]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</si>
  <si>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</si>
  <si>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yB=</t>
    <phoneticPr fontId="2"/>
  </si>
  <si>
    <t>xB*=</t>
    <phoneticPr fontId="2"/>
  </si>
  <si>
    <t>yT=</t>
    <phoneticPr fontId="2"/>
  </si>
  <si>
    <t>xT=</t>
    <phoneticPr fontId="2"/>
  </si>
  <si>
    <t>xB=</t>
    <phoneticPr fontId="2"/>
  </si>
  <si>
    <t>mole fraction</t>
    <phoneticPr fontId="2"/>
  </si>
  <si>
    <t>Stage</t>
    <phoneticPr fontId="2"/>
  </si>
  <si>
    <t>x</t>
    <phoneticPr fontId="2"/>
  </si>
  <si>
    <t>操作線x</t>
    <rPh sb="0" eb="2">
      <t>ソウサ</t>
    </rPh>
    <rPh sb="2" eb="3">
      <t>セン</t>
    </rPh>
    <phoneticPr fontId="2"/>
  </si>
  <si>
    <t>feed</t>
    <phoneticPr fontId="2"/>
  </si>
  <si>
    <t>段</t>
    <rPh sb="0" eb="1">
      <t>ダン</t>
    </rPh>
    <phoneticPr fontId="2"/>
  </si>
  <si>
    <t>x</t>
    <phoneticPr fontId="2"/>
  </si>
  <si>
    <t>y</t>
    <phoneticPr fontId="2"/>
  </si>
  <si>
    <t>feed</t>
    <phoneticPr fontId="2"/>
  </si>
  <si>
    <t xml:space="preserve"> </t>
  </si>
  <si>
    <t>&lt;COCO_23a_AbsorpSO2.fsd&gt;計算結果</t>
    <rPh sb="24" eb="26">
      <t>ケイサン</t>
    </rPh>
    <rPh sb="26" eb="28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</si>
</sst>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"/>
    <numFmt numFmtId="177" formatCode="0.0_ "/>
    <numFmt numFmtId="178" formatCode="0.00_);[Red]\(0.00\)"/>
    <numFmt numFmtId="179" formatCode="0_);[Red]\(0\)"/>
    <numFmt numFmtId="180" formatCode="0.0_);[Red]\(0.0\)"/>
    <numFmt numFmtId="181" formatCode="0.000_);[Red]\(0.000\)"/>
    <numFmt numFmtId="182" formatCode="0.000000_);[Red]\(0.000000\)"/>
    <numFmt numFmtId="183" formatCode="0.0000_);[Red]\(0.0000\)"/>
    <numFmt numFmtId="184" formatCode="0.000000_ "/>
    <numFmt numFmtId="185" formatCode="0.0000_ "/>
  </numFmts>
  <fonts count="9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0"/>
      <color rgb="FF000000"/>
      <name val="Arial"/>
      <family val="2"/>
    </font>
    <font>
      <u/>
      <sz val="11"/>
      <color indexed="12"/>
      <name val="ＭＳ Ｐゴシック"/>
      <family val="3"/>
      <charset val="128"/>
    </font>
    <font>
      <sz val="10"/>
      <color indexed="81"/>
      <name val="Arial"/>
      <family val="2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2" applyNumberFormat="1" applyFont="1"/>
    <xf numFmtId="0" fontId="1" fillId="0" borderId="4" xfId="2" applyFont="1" applyBorder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NumberFormat="1" applyFont="1"/>
    <xf numFmtId="0" fontId="6" fillId="0" borderId="0" xfId="1" applyFont="1" applyAlignment="1" applyProtection="1"/>
    <xf numFmtId="178" fontId="1" fillId="0" borderId="0" xfId="2" applyNumberFormat="1" applyFont="1" applyBorder="1"/>
    <xf numFmtId="0" fontId="1" fillId="0" borderId="0" xfId="2" applyFont="1" applyBorder="1"/>
    <xf numFmtId="0" fontId="1" fillId="0" borderId="1" xfId="2" applyFont="1" applyBorder="1"/>
    <xf numFmtId="178" fontId="1" fillId="0" borderId="0" xfId="2" applyNumberFormat="1" applyFont="1" applyAlignment="1">
      <alignment horizontal="right"/>
    </xf>
    <xf numFmtId="0" fontId="1" fillId="0" borderId="2" xfId="2" applyFont="1" applyBorder="1"/>
    <xf numFmtId="0" fontId="1" fillId="0" borderId="3" xfId="2" applyFont="1" applyBorder="1"/>
    <xf numFmtId="177" fontId="1" fillId="0" borderId="0" xfId="2" applyNumberFormat="1" applyFont="1"/>
    <xf numFmtId="183" fontId="1" fillId="0" borderId="5" xfId="2" applyNumberFormat="1" applyFont="1" applyBorder="1"/>
    <xf numFmtId="184" fontId="1" fillId="0" borderId="0" xfId="2" applyNumberFormat="1" applyFont="1" applyBorder="1"/>
    <xf numFmtId="183" fontId="1" fillId="0" borderId="0" xfId="2" applyNumberFormat="1" applyFont="1" applyBorder="1"/>
    <xf numFmtId="183" fontId="1" fillId="0" borderId="0" xfId="2" applyNumberFormat="1" applyFont="1"/>
    <xf numFmtId="184" fontId="1" fillId="0" borderId="0" xfId="2" applyNumberFormat="1" applyFont="1"/>
    <xf numFmtId="176" fontId="1" fillId="0" borderId="0" xfId="2" applyNumberFormat="1" applyFont="1" applyAlignment="1">
      <alignment horizontal="right"/>
    </xf>
    <xf numFmtId="176" fontId="1" fillId="0" borderId="0" xfId="2" applyNumberFormat="1" applyFont="1"/>
    <xf numFmtId="182" fontId="1" fillId="0" borderId="0" xfId="2" applyNumberFormat="1" applyFont="1"/>
    <xf numFmtId="180" fontId="1" fillId="0" borderId="0" xfId="2" applyNumberFormat="1" applyFont="1"/>
    <xf numFmtId="179" fontId="1" fillId="0" borderId="0" xfId="2" applyNumberFormat="1" applyFont="1"/>
    <xf numFmtId="181" fontId="1" fillId="0" borderId="0" xfId="2" applyNumberFormat="1" applyFont="1"/>
    <xf numFmtId="185" fontId="1" fillId="0" borderId="6" xfId="2" applyNumberFormat="1" applyFont="1" applyBorder="1"/>
    <xf numFmtId="185" fontId="1" fillId="0" borderId="0" xfId="2" applyNumberFormat="1" applyFont="1"/>
    <xf numFmtId="0" fontId="1" fillId="0" borderId="5" xfId="2" applyNumberFormat="1" applyFont="1" applyBorder="1"/>
    <xf numFmtId="0" fontId="1" fillId="0" borderId="6" xfId="2" applyNumberFormat="1" applyFont="1" applyBorder="1"/>
    <xf numFmtId="0" fontId="8" fillId="0" borderId="0" xfId="0" applyFont="1">
      <alignment vertical="center"/>
    </xf>
    <xf numFmtId="11" fontId="1" fillId="0" borderId="0" xfId="0" applyNumberFormat="1" applyFont="1">
      <alignment vertical="center"/>
    </xf>
    <xf numFmtId="11" fontId="8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185" fontId="8" fillId="0" borderId="0" xfId="0" applyNumberFormat="1" applyFont="1">
      <alignment vertical="center"/>
    </xf>
  </cellXfs>
  <cellStyles count="3">
    <cellStyle name="ハイパーリンク" xfId="1" builtinId="8"/>
    <cellStyle name="標準" xfId="0" builtinId="0"/>
    <cellStyle name="標準_memb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49515409092152"/>
          <c:y val="6.2148881732896691E-2"/>
          <c:w val="0.73060691316343129"/>
          <c:h val="0.7768614399532669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'例題23a SO2水吸収'!$B$12:$B$58</c:f>
              <c:numCache>
                <c:formatCode>0.0000_);[Red]\(0.0000\)</c:formatCode>
                <c:ptCount val="47"/>
                <c:pt idx="0">
                  <c:v>0.1</c:v>
                </c:pt>
                <c:pt idx="1">
                  <c:v>9.49312409501685E-2</c:v>
                </c:pt>
                <c:pt idx="2">
                  <c:v>9.007615202226954E-2</c:v>
                </c:pt>
                <c:pt idx="3">
                  <c:v>8.5425726096304361E-2</c:v>
                </c:pt>
                <c:pt idx="4">
                  <c:v>8.0971335741347877E-2</c:v>
                </c:pt>
                <c:pt idx="5">
                  <c:v>7.670471721001168E-2</c:v>
                </c:pt>
                <c:pt idx="6">
                  <c:v>7.26179551076096E-2</c:v>
                </c:pt>
                <c:pt idx="7">
                  <c:v>6.8703467707584343E-2</c:v>
                </c:pt>
                <c:pt idx="8">
                  <c:v>6.4953992885952327E-2</c:v>
                </c:pt>
                <c:pt idx="9">
                  <c:v>6.1362574648672605E-2</c:v>
                </c:pt>
                <c:pt idx="10">
                  <c:v>5.7922550226945389E-2</c:v>
                </c:pt>
                <c:pt idx="11">
                  <c:v>5.4627537716499655E-2</c:v>
                </c:pt>
                <c:pt idx="12">
                  <c:v>5.1471424237938185E-2</c:v>
                </c:pt>
                <c:pt idx="13">
                  <c:v>4.8448354596175303E-2</c:v>
                </c:pt>
                <c:pt idx="14">
                  <c:v>4.5552720417928391E-2</c:v>
                </c:pt>
                <c:pt idx="15">
                  <c:v>4.2779149747111098E-2</c:v>
                </c:pt>
                <c:pt idx="16">
                  <c:v>4.0122497078825752E-2</c:v>
                </c:pt>
                <c:pt idx="17">
                  <c:v>3.7577833813466119E-2</c:v>
                </c:pt>
                <c:pt idx="18">
                  <c:v>3.5140439113221004E-2</c:v>
                </c:pt>
                <c:pt idx="19">
                  <c:v>3.2805791144015793E-2</c:v>
                </c:pt>
                <c:pt idx="20">
                  <c:v>3.0569558686644037E-2</c:v>
                </c:pt>
                <c:pt idx="21">
                  <c:v>2.8427593101526157E-2</c:v>
                </c:pt>
                <c:pt idx="22">
                  <c:v>2.6375920632188292E-2</c:v>
                </c:pt>
                <c:pt idx="23">
                  <c:v>2.4410735033182848E-2</c:v>
                </c:pt>
                <c:pt idx="24">
                  <c:v>2.2528390508774056E-2</c:v>
                </c:pt>
                <c:pt idx="25">
                  <c:v>2.0725394949288514E-2</c:v>
                </c:pt>
                <c:pt idx="26">
                  <c:v>1.8998403452582777E-2</c:v>
                </c:pt>
                <c:pt idx="27">
                  <c:v>1.7344212118609148E-2</c:v>
                </c:pt>
                <c:pt idx="28">
                  <c:v>1.5759752105567345E-2</c:v>
                </c:pt>
                <c:pt idx="29">
                  <c:v>1.4242083936615099E-2</c:v>
                </c:pt>
                <c:pt idx="30">
                  <c:v>1.2788392046575527E-2</c:v>
                </c:pt>
                <c:pt idx="31">
                  <c:v>1.1395979558524382E-2</c:v>
                </c:pt>
                <c:pt idx="32">
                  <c:v>1.0062263280566745E-2</c:v>
                </c:pt>
              </c:numCache>
            </c:numRef>
          </c:xVal>
          <c:yVal>
            <c:numRef>
              <c:f>'例題23a SO2水吸収'!$A$12:$A$58</c:f>
              <c:numCache>
                <c:formatCode>General</c:formatCode>
                <c:ptCount val="4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0.70000000000000007</c:v>
                </c:pt>
                <c:pt idx="8">
                  <c:v>0.80000000000000016</c:v>
                </c:pt>
                <c:pt idx="9">
                  <c:v>0.90000000000000024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1.3000000000000005</c:v>
                </c:pt>
                <c:pt idx="14">
                  <c:v>1.4000000000000006</c:v>
                </c:pt>
                <c:pt idx="15">
                  <c:v>1.5000000000000007</c:v>
                </c:pt>
                <c:pt idx="16">
                  <c:v>1.6000000000000008</c:v>
                </c:pt>
                <c:pt idx="17">
                  <c:v>1.7000000000000008</c:v>
                </c:pt>
                <c:pt idx="18">
                  <c:v>1.8000000000000009</c:v>
                </c:pt>
                <c:pt idx="19">
                  <c:v>1.900000000000001</c:v>
                </c:pt>
                <c:pt idx="20">
                  <c:v>2.0000000000000009</c:v>
                </c:pt>
                <c:pt idx="21">
                  <c:v>2.1000000000000005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2.3999999999999995</c:v>
                </c:pt>
                <c:pt idx="25">
                  <c:v>2.4999999999999991</c:v>
                </c:pt>
                <c:pt idx="26">
                  <c:v>2.5999999999999988</c:v>
                </c:pt>
                <c:pt idx="27">
                  <c:v>2.6999999999999984</c:v>
                </c:pt>
                <c:pt idx="28">
                  <c:v>2.799999999999998</c:v>
                </c:pt>
                <c:pt idx="29">
                  <c:v>2.8999999999999977</c:v>
                </c:pt>
                <c:pt idx="30">
                  <c:v>2.9999999999999973</c:v>
                </c:pt>
                <c:pt idx="31">
                  <c:v>3.099999999999997</c:v>
                </c:pt>
                <c:pt idx="32">
                  <c:v>3.1999999999999966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EC-4516-B4A3-D93720AC9064}"/>
            </c:ext>
          </c:extLst>
        </c:ser>
        <c:ser>
          <c:idx val="1"/>
          <c:order val="1"/>
          <c:tx>
            <c:strRef>
              <c:f>'例題23a SO2水吸収'!$D$11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'例題23a SO2水吸収'!$D$12:$D$58</c:f>
              <c:numCache>
                <c:formatCode>General</c:formatCode>
                <c:ptCount val="47"/>
                <c:pt idx="0">
                  <c:v>7.4106525609552512E-2</c:v>
                </c:pt>
                <c:pt idx="1">
                  <c:v>7.012928852315857E-2</c:v>
                </c:pt>
                <c:pt idx="2">
                  <c:v>6.6319709185900036E-2</c:v>
                </c:pt>
                <c:pt idx="3">
                  <c:v>6.2670720098345858E-2</c:v>
                </c:pt>
                <c:pt idx="4">
                  <c:v>5.917555168674081E-2</c:v>
                </c:pt>
                <c:pt idx="5">
                  <c:v>5.5827719744149254E-2</c:v>
                </c:pt>
                <c:pt idx="6">
                  <c:v>5.2621013401009289E-2</c:v>
                </c:pt>
                <c:pt idx="7">
                  <c:v>4.9549483602779915E-2</c:v>
                </c:pt>
                <c:pt idx="8">
                  <c:v>4.6607432073305297E-2</c:v>
                </c:pt>
                <c:pt idx="9">
                  <c:v>4.3789400743420852E-2</c:v>
                </c:pt>
                <c:pt idx="10">
                  <c:v>4.1090161625189511E-2</c:v>
                </c:pt>
                <c:pt idx="11">
                  <c:v>3.8504707112982546E-2</c:v>
                </c:pt>
                <c:pt idx="12">
                  <c:v>3.6028240693411914E-2</c:v>
                </c:pt>
                <c:pt idx="13">
                  <c:v>3.3656168046879105E-2</c:v>
                </c:pt>
                <c:pt idx="14">
                  <c:v>3.1384088524232176E-2</c:v>
                </c:pt>
                <c:pt idx="15">
                  <c:v>2.9207786982718628E-2</c:v>
                </c:pt>
                <c:pt idx="16">
                  <c:v>2.7123225966088117E-2</c:v>
                </c:pt>
                <c:pt idx="17">
                  <c:v>2.5126538214337701E-2</c:v>
                </c:pt>
                <c:pt idx="18">
                  <c:v>2.321401948920376E-2</c:v>
                </c:pt>
                <c:pt idx="19">
                  <c:v>2.1382121702090376E-2</c:v>
                </c:pt>
                <c:pt idx="20">
                  <c:v>1.9627446331685377E-2</c:v>
                </c:pt>
                <c:pt idx="21">
                  <c:v>1.7946738119052244E-2</c:v>
                </c:pt>
                <c:pt idx="22">
                  <c:v>1.6336879028501228E-2</c:v>
                </c:pt>
                <c:pt idx="23">
                  <c:v>1.4794882463035848E-2</c:v>
                </c:pt>
                <c:pt idx="24">
                  <c:v>1.3317887723643361E-2</c:v>
                </c:pt>
                <c:pt idx="25">
                  <c:v>1.1903154702150089E-2</c:v>
                </c:pt>
                <c:pt idx="26">
                  <c:v>1.0548058797795877E-2</c:v>
                </c:pt>
                <c:pt idx="27">
                  <c:v>9.2500860480969008E-3</c:v>
                </c:pt>
                <c:pt idx="28">
                  <c:v>8.0068284649636948E-3</c:v>
                </c:pt>
                <c:pt idx="29">
                  <c:v>6.8159795674219764E-3</c:v>
                </c:pt>
                <c:pt idx="30">
                  <c:v>5.6753301026486085E-3</c:v>
                </c:pt>
                <c:pt idx="31">
                  <c:v>4.5827639473843985E-3</c:v>
                </c:pt>
                <c:pt idx="32">
                  <c:v>3.5362541821201128E-3</c:v>
                </c:pt>
              </c:numCache>
            </c:numRef>
          </c:xVal>
          <c:yVal>
            <c:numRef>
              <c:f>'例題23a SO2水吸収'!$A$12:$A$58</c:f>
              <c:numCache>
                <c:formatCode>General</c:formatCode>
                <c:ptCount val="4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0.70000000000000007</c:v>
                </c:pt>
                <c:pt idx="8">
                  <c:v>0.80000000000000016</c:v>
                </c:pt>
                <c:pt idx="9">
                  <c:v>0.90000000000000024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1.3000000000000005</c:v>
                </c:pt>
                <c:pt idx="14">
                  <c:v>1.4000000000000006</c:v>
                </c:pt>
                <c:pt idx="15">
                  <c:v>1.5000000000000007</c:v>
                </c:pt>
                <c:pt idx="16">
                  <c:v>1.6000000000000008</c:v>
                </c:pt>
                <c:pt idx="17">
                  <c:v>1.7000000000000008</c:v>
                </c:pt>
                <c:pt idx="18">
                  <c:v>1.8000000000000009</c:v>
                </c:pt>
                <c:pt idx="19">
                  <c:v>1.900000000000001</c:v>
                </c:pt>
                <c:pt idx="20">
                  <c:v>2.0000000000000009</c:v>
                </c:pt>
                <c:pt idx="21">
                  <c:v>2.1000000000000005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2.3999999999999995</c:v>
                </c:pt>
                <c:pt idx="25">
                  <c:v>2.4999999999999991</c:v>
                </c:pt>
                <c:pt idx="26">
                  <c:v>2.5999999999999988</c:v>
                </c:pt>
                <c:pt idx="27">
                  <c:v>2.6999999999999984</c:v>
                </c:pt>
                <c:pt idx="28">
                  <c:v>2.799999999999998</c:v>
                </c:pt>
                <c:pt idx="29">
                  <c:v>2.8999999999999977</c:v>
                </c:pt>
                <c:pt idx="30">
                  <c:v>2.9999999999999973</c:v>
                </c:pt>
                <c:pt idx="31">
                  <c:v>3.099999999999997</c:v>
                </c:pt>
                <c:pt idx="32">
                  <c:v>3.1999999999999966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EC-4516-B4A3-D93720AC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5818160"/>
        <c:axId val="1"/>
      </c:scatterChart>
      <c:scatterChart>
        <c:scatterStyle val="lineMarker"/>
        <c:varyColors val="0"/>
        <c:ser>
          <c:idx val="2"/>
          <c:order val="2"/>
          <c:tx>
            <c:strRef>
              <c:f>'例題23a SO2水吸収'!$E$11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'例題23a SO2水吸収'!$E$12:$E$58</c:f>
              <c:numCache>
                <c:formatCode>0.000000_ </c:formatCode>
                <c:ptCount val="47"/>
                <c:pt idx="0">
                  <c:v>2.4702175203184171E-3</c:v>
                </c:pt>
                <c:pt idx="1">
                  <c:v>2.3376429507719521E-3</c:v>
                </c:pt>
                <c:pt idx="2">
                  <c:v>2.2106569728633342E-3</c:v>
                </c:pt>
                <c:pt idx="3">
                  <c:v>2.0890240032781955E-3</c:v>
                </c:pt>
                <c:pt idx="4">
                  <c:v>1.9725183895580268E-3</c:v>
                </c:pt>
                <c:pt idx="5">
                  <c:v>1.8609239914716418E-3</c:v>
                </c:pt>
                <c:pt idx="6">
                  <c:v>1.7540337800336428E-3</c:v>
                </c:pt>
                <c:pt idx="7">
                  <c:v>1.6516494534259971E-3</c:v>
                </c:pt>
                <c:pt idx="8">
                  <c:v>1.5535810691101764E-3</c:v>
                </c:pt>
                <c:pt idx="9">
                  <c:v>1.4596466914473618E-3</c:v>
                </c:pt>
                <c:pt idx="10">
                  <c:v>1.3696720541729838E-3</c:v>
                </c:pt>
                <c:pt idx="11">
                  <c:v>1.2834902370994182E-3</c:v>
                </c:pt>
                <c:pt idx="12">
                  <c:v>1.2009413564470638E-3</c:v>
                </c:pt>
                <c:pt idx="13">
                  <c:v>1.1218722682293035E-3</c:v>
                </c:pt>
                <c:pt idx="14">
                  <c:v>1.0461362841410727E-3</c:v>
                </c:pt>
                <c:pt idx="15">
                  <c:v>9.7359289942395427E-4</c:v>
                </c:pt>
                <c:pt idx="16">
                  <c:v>9.0410753220293723E-4</c:v>
                </c:pt>
                <c:pt idx="17">
                  <c:v>8.3755127381125683E-4</c:v>
                </c:pt>
                <c:pt idx="18">
                  <c:v>7.7380064964012527E-4</c:v>
                </c:pt>
                <c:pt idx="19">
                  <c:v>7.1273739006967921E-4</c:v>
                </c:pt>
                <c:pt idx="20">
                  <c:v>6.5424821105617922E-4</c:v>
                </c:pt>
                <c:pt idx="21">
                  <c:v>5.9822460396840812E-4</c:v>
                </c:pt>
                <c:pt idx="22">
                  <c:v>5.4456263428337426E-4</c:v>
                </c:pt>
                <c:pt idx="23">
                  <c:v>4.9316274876786163E-4</c:v>
                </c:pt>
                <c:pt idx="24">
                  <c:v>4.4392959078811203E-4</c:v>
                </c:pt>
                <c:pt idx="25">
                  <c:v>3.9677182340500301E-4</c:v>
                </c:pt>
                <c:pt idx="26">
                  <c:v>3.5160195992652921E-4</c:v>
                </c:pt>
                <c:pt idx="27">
                  <c:v>3.0833620160323002E-4</c:v>
                </c:pt>
                <c:pt idx="28">
                  <c:v>2.6689428216545647E-4</c:v>
                </c:pt>
                <c:pt idx="29">
                  <c:v>2.2719931891406587E-4</c:v>
                </c:pt>
                <c:pt idx="30">
                  <c:v>1.8917767008828692E-4</c:v>
                </c:pt>
                <c:pt idx="31">
                  <c:v>1.5275879824614664E-4</c:v>
                </c:pt>
                <c:pt idx="32">
                  <c:v>1.1787513940400375E-4</c:v>
                </c:pt>
              </c:numCache>
            </c:numRef>
          </c:xVal>
          <c:yVal>
            <c:numRef>
              <c:f>'例題23a SO2水吸収'!$A$12:$A$58</c:f>
              <c:numCache>
                <c:formatCode>General</c:formatCode>
                <c:ptCount val="4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0.70000000000000007</c:v>
                </c:pt>
                <c:pt idx="8">
                  <c:v>0.80000000000000016</c:v>
                </c:pt>
                <c:pt idx="9">
                  <c:v>0.90000000000000024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1.3000000000000005</c:v>
                </c:pt>
                <c:pt idx="14">
                  <c:v>1.4000000000000006</c:v>
                </c:pt>
                <c:pt idx="15">
                  <c:v>1.5000000000000007</c:v>
                </c:pt>
                <c:pt idx="16">
                  <c:v>1.6000000000000008</c:v>
                </c:pt>
                <c:pt idx="17">
                  <c:v>1.7000000000000008</c:v>
                </c:pt>
                <c:pt idx="18">
                  <c:v>1.8000000000000009</c:v>
                </c:pt>
                <c:pt idx="19">
                  <c:v>1.900000000000001</c:v>
                </c:pt>
                <c:pt idx="20">
                  <c:v>2.0000000000000009</c:v>
                </c:pt>
                <c:pt idx="21">
                  <c:v>2.1000000000000005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2.3999999999999995</c:v>
                </c:pt>
                <c:pt idx="25">
                  <c:v>2.4999999999999991</c:v>
                </c:pt>
                <c:pt idx="26">
                  <c:v>2.5999999999999988</c:v>
                </c:pt>
                <c:pt idx="27">
                  <c:v>2.6999999999999984</c:v>
                </c:pt>
                <c:pt idx="28">
                  <c:v>2.799999999999998</c:v>
                </c:pt>
                <c:pt idx="29">
                  <c:v>2.8999999999999977</c:v>
                </c:pt>
                <c:pt idx="30">
                  <c:v>2.9999999999999973</c:v>
                </c:pt>
                <c:pt idx="31">
                  <c:v>3.099999999999997</c:v>
                </c:pt>
                <c:pt idx="32">
                  <c:v>3.1999999999999966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EC-4516-B4A3-D93720AC9064}"/>
            </c:ext>
          </c:extLst>
        </c:ser>
        <c:ser>
          <c:idx val="3"/>
          <c:order val="3"/>
          <c:tx>
            <c:strRef>
              <c:f>'例題23a SO2水吸収'!$C$11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'例題23a SO2水吸収'!$C$12:$C$52</c:f>
              <c:numCache>
                <c:formatCode>0.0000_ </c:formatCode>
                <c:ptCount val="41"/>
                <c:pt idx="0">
                  <c:v>2.008032128514056E-3</c:v>
                </c:pt>
                <c:pt idx="1">
                  <c:v>1.8949406726945224E-3</c:v>
                </c:pt>
                <c:pt idx="2">
                  <c:v>1.7866165109832561E-3</c:v>
                </c:pt>
                <c:pt idx="3">
                  <c:v>1.6828586813097805E-3</c:v>
                </c:pt>
                <c:pt idx="4">
                  <c:v>1.5834746930242722E-3</c:v>
                </c:pt>
                <c:pt idx="5">
                  <c:v>1.4882801697905328E-3</c:v>
                </c:pt>
                <c:pt idx="6">
                  <c:v>1.3970985075325659E-3</c:v>
                </c:pt>
                <c:pt idx="7">
                  <c:v>1.3097605468001864E-3</c:v>
                </c:pt>
                <c:pt idx="8">
                  <c:v>1.2261042589458355E-3</c:v>
                </c:pt>
                <c:pt idx="9">
                  <c:v>1.1459744455304022E-3</c:v>
                </c:pt>
                <c:pt idx="10">
                  <c:v>1.0692224504003885E-3</c:v>
                </c:pt>
                <c:pt idx="11">
                  <c:v>9.9570588390226859E-4</c:v>
                </c:pt>
                <c:pt idx="12">
                  <c:v>9.2528835872240532E-4</c:v>
                </c:pt>
                <c:pt idx="13">
                  <c:v>8.5783923686245705E-4</c:v>
                </c:pt>
                <c:pt idx="14">
                  <c:v>7.9323338728086597E-4</c:v>
                </c:pt>
                <c:pt idx="15">
                  <c:v>7.3135095375080584E-4</c:v>
                </c:pt>
                <c:pt idx="16">
                  <c:v>6.7207713250392177E-4</c:v>
                </c:pt>
                <c:pt idx="17">
                  <c:v>6.1530195924734818E-4</c:v>
                </c:pt>
                <c:pt idx="18">
                  <c:v>5.6092010515888064E-4</c:v>
                </c:pt>
                <c:pt idx="19">
                  <c:v>5.0883068148183444E-4</c:v>
                </c:pt>
                <c:pt idx="20">
                  <c:v>4.5893705235707422E-4</c:v>
                </c:pt>
                <c:pt idx="21">
                  <c:v>4.1114665554498406E-4</c:v>
                </c:pt>
                <c:pt idx="22">
                  <c:v>3.6537083070478177E-4</c:v>
                </c:pt>
                <c:pt idx="23">
                  <c:v>3.2152465491260316E-4</c:v>
                </c:pt>
                <c:pt idx="24">
                  <c:v>2.7952678511321028E-4</c:v>
                </c:pt>
                <c:pt idx="25">
                  <c:v>2.3929930721304201E-4</c:v>
                </c:pt>
                <c:pt idx="26">
                  <c:v>2.007675915346454E-4</c:v>
                </c:pt>
                <c:pt idx="27">
                  <c:v>1.6386015436432795E-4</c:v>
                </c:pt>
                <c:pt idx="28">
                  <c:v>1.2850852533617527E-4</c:v>
                </c:pt>
                <c:pt idx="29">
                  <c:v>9.4647120406406298E-5</c:v>
                </c:pt>
                <c:pt idx="30">
                  <c:v>6.2213120182408725E-5</c:v>
                </c:pt>
                <c:pt idx="31">
                  <c:v>3.114635338073213E-5</c:v>
                </c:pt>
                <c:pt idx="32">
                  <c:v>1.389185197830812E-6</c:v>
                </c:pt>
              </c:numCache>
            </c:numRef>
          </c:xVal>
          <c:yVal>
            <c:numRef>
              <c:f>'例題23a SO2水吸収'!$A$12:$A$52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0.39999999999999997</c:v>
                </c:pt>
                <c:pt idx="5">
                  <c:v>0.49999999999999994</c:v>
                </c:pt>
                <c:pt idx="6">
                  <c:v>0.6</c:v>
                </c:pt>
                <c:pt idx="7">
                  <c:v>0.70000000000000007</c:v>
                </c:pt>
                <c:pt idx="8">
                  <c:v>0.80000000000000016</c:v>
                </c:pt>
                <c:pt idx="9">
                  <c:v>0.90000000000000024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1.3000000000000005</c:v>
                </c:pt>
                <c:pt idx="14">
                  <c:v>1.4000000000000006</c:v>
                </c:pt>
                <c:pt idx="15">
                  <c:v>1.5000000000000007</c:v>
                </c:pt>
                <c:pt idx="16">
                  <c:v>1.6000000000000008</c:v>
                </c:pt>
                <c:pt idx="17">
                  <c:v>1.7000000000000008</c:v>
                </c:pt>
                <c:pt idx="18">
                  <c:v>1.8000000000000009</c:v>
                </c:pt>
                <c:pt idx="19">
                  <c:v>1.900000000000001</c:v>
                </c:pt>
                <c:pt idx="20">
                  <c:v>2.0000000000000009</c:v>
                </c:pt>
                <c:pt idx="21">
                  <c:v>2.1000000000000005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2.3999999999999995</c:v>
                </c:pt>
                <c:pt idx="25">
                  <c:v>2.4999999999999991</c:v>
                </c:pt>
                <c:pt idx="26">
                  <c:v>2.5999999999999988</c:v>
                </c:pt>
                <c:pt idx="27">
                  <c:v>2.6999999999999984</c:v>
                </c:pt>
                <c:pt idx="28">
                  <c:v>2.799999999999998</c:v>
                </c:pt>
                <c:pt idx="29">
                  <c:v>2.8999999999999977</c:v>
                </c:pt>
                <c:pt idx="30">
                  <c:v>2.9999999999999973</c:v>
                </c:pt>
                <c:pt idx="31">
                  <c:v>3.099999999999997</c:v>
                </c:pt>
                <c:pt idx="32">
                  <c:v>3.1999999999999966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EC-4516-B4A3-D93720AC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695818160"/>
        <c:scaling>
          <c:orientation val="minMax"/>
          <c:max val="0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100">
                    <a:latin typeface="Arial" panose="020B0604020202020204" pitchFamily="34" charset="0"/>
                    <a:cs typeface="Arial" panose="020B0604020202020204" pitchFamily="34" charset="0"/>
                  </a:rPr>
                  <a:t>y, x</a:t>
                </a:r>
              </a:p>
            </c:rich>
          </c:tx>
          <c:layout>
            <c:manualLayout>
              <c:xMode val="edge"/>
              <c:yMode val="edge"/>
              <c:x val="0.54370747026115807"/>
              <c:y val="0.92093392518096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0.02"/>
        <c:minorUnit val="0.01"/>
      </c:valAx>
      <c:valAx>
        <c:axId val="1"/>
        <c:scaling>
          <c:orientation val="minMax"/>
          <c:max val="3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000">
                    <a:latin typeface="Arial" panose="020B0604020202020204" pitchFamily="34" charset="0"/>
                    <a:cs typeface="Arial" panose="020B0604020202020204" pitchFamily="34" charset="0"/>
                  </a:rPr>
                  <a:t>Z [m]</a:t>
                </a:r>
              </a:p>
            </c:rich>
          </c:tx>
          <c:layout>
            <c:manualLayout>
              <c:xMode val="edge"/>
              <c:yMode val="edge"/>
              <c:x val="2.4182004556105346E-2"/>
              <c:y val="0.3954930063834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695818160"/>
        <c:crosses val="autoZero"/>
        <c:crossBetween val="midCat"/>
      </c:valAx>
      <c:valAx>
        <c:axId val="3"/>
        <c:scaling>
          <c:orientation val="minMax"/>
          <c:max val="0.01"/>
        </c:scaling>
        <c:delete val="1"/>
        <c:axPos val="b"/>
        <c:numFmt formatCode="0.000000_ " sourceLinked="1"/>
        <c:majorTickMark val="out"/>
        <c:minorTickMark val="none"/>
        <c:tickLblPos val="nextTo"/>
        <c:crossAx val="4"/>
        <c:crosses val="autoZero"/>
        <c:crossBetween val="midCat"/>
        <c:majorUnit val="1E-3"/>
        <c:minorUnit val="2.0000000000000001E-4"/>
      </c:val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5885489795838"/>
          <c:y val="5.2479742669317361E-2"/>
          <c:w val="0.72286174638969558"/>
          <c:h val="0.79885830507738631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'例題23a SO2水吸収'!$C$12:$C$58</c:f>
              <c:numCache>
                <c:formatCode>0.0000_ </c:formatCode>
                <c:ptCount val="47"/>
                <c:pt idx="0">
                  <c:v>2.008032128514056E-3</c:v>
                </c:pt>
                <c:pt idx="1">
                  <c:v>1.8949406726945224E-3</c:v>
                </c:pt>
                <c:pt idx="2">
                  <c:v>1.7866165109832561E-3</c:v>
                </c:pt>
                <c:pt idx="3">
                  <c:v>1.6828586813097805E-3</c:v>
                </c:pt>
                <c:pt idx="4">
                  <c:v>1.5834746930242722E-3</c:v>
                </c:pt>
                <c:pt idx="5">
                  <c:v>1.4882801697905328E-3</c:v>
                </c:pt>
                <c:pt idx="6">
                  <c:v>1.3970985075325659E-3</c:v>
                </c:pt>
                <c:pt idx="7">
                  <c:v>1.3097605468001864E-3</c:v>
                </c:pt>
                <c:pt idx="8">
                  <c:v>1.2261042589458355E-3</c:v>
                </c:pt>
                <c:pt idx="9">
                  <c:v>1.1459744455304022E-3</c:v>
                </c:pt>
                <c:pt idx="10">
                  <c:v>1.0692224504003885E-3</c:v>
                </c:pt>
                <c:pt idx="11">
                  <c:v>9.9570588390226859E-4</c:v>
                </c:pt>
                <c:pt idx="12">
                  <c:v>9.2528835872240532E-4</c:v>
                </c:pt>
                <c:pt idx="13">
                  <c:v>8.5783923686245705E-4</c:v>
                </c:pt>
                <c:pt idx="14">
                  <c:v>7.9323338728086597E-4</c:v>
                </c:pt>
                <c:pt idx="15">
                  <c:v>7.3135095375080584E-4</c:v>
                </c:pt>
                <c:pt idx="16">
                  <c:v>6.7207713250392177E-4</c:v>
                </c:pt>
                <c:pt idx="17">
                  <c:v>6.1530195924734818E-4</c:v>
                </c:pt>
                <c:pt idx="18">
                  <c:v>5.6092010515888064E-4</c:v>
                </c:pt>
                <c:pt idx="19">
                  <c:v>5.0883068148183444E-4</c:v>
                </c:pt>
                <c:pt idx="20">
                  <c:v>4.5893705235707422E-4</c:v>
                </c:pt>
                <c:pt idx="21">
                  <c:v>4.1114665554498406E-4</c:v>
                </c:pt>
                <c:pt idx="22">
                  <c:v>3.6537083070478177E-4</c:v>
                </c:pt>
                <c:pt idx="23">
                  <c:v>3.2152465491260316E-4</c:v>
                </c:pt>
                <c:pt idx="24">
                  <c:v>2.7952678511321028E-4</c:v>
                </c:pt>
                <c:pt idx="25">
                  <c:v>2.3929930721304201E-4</c:v>
                </c:pt>
                <c:pt idx="26">
                  <c:v>2.007675915346454E-4</c:v>
                </c:pt>
                <c:pt idx="27">
                  <c:v>1.6386015436432795E-4</c:v>
                </c:pt>
                <c:pt idx="28">
                  <c:v>1.2850852533617527E-4</c:v>
                </c:pt>
                <c:pt idx="29">
                  <c:v>9.4647120406406298E-5</c:v>
                </c:pt>
                <c:pt idx="30">
                  <c:v>6.2213120182408725E-5</c:v>
                </c:pt>
                <c:pt idx="31">
                  <c:v>3.114635338073213E-5</c:v>
                </c:pt>
                <c:pt idx="32">
                  <c:v>1.389185197830812E-6</c:v>
                </c:pt>
              </c:numCache>
            </c:numRef>
          </c:xVal>
          <c:yVal>
            <c:numRef>
              <c:f>'例題23a SO2水吸収'!$B$12:$B$58</c:f>
              <c:numCache>
                <c:formatCode>0.0000_);[Red]\(0.0000\)</c:formatCode>
                <c:ptCount val="47"/>
                <c:pt idx="0">
                  <c:v>0.1</c:v>
                </c:pt>
                <c:pt idx="1">
                  <c:v>9.49312409501685E-2</c:v>
                </c:pt>
                <c:pt idx="2">
                  <c:v>9.007615202226954E-2</c:v>
                </c:pt>
                <c:pt idx="3">
                  <c:v>8.5425726096304361E-2</c:v>
                </c:pt>
                <c:pt idx="4">
                  <c:v>8.0971335741347877E-2</c:v>
                </c:pt>
                <c:pt idx="5">
                  <c:v>7.670471721001168E-2</c:v>
                </c:pt>
                <c:pt idx="6">
                  <c:v>7.26179551076096E-2</c:v>
                </c:pt>
                <c:pt idx="7">
                  <c:v>6.8703467707584343E-2</c:v>
                </c:pt>
                <c:pt idx="8">
                  <c:v>6.4953992885952327E-2</c:v>
                </c:pt>
                <c:pt idx="9">
                  <c:v>6.1362574648672605E-2</c:v>
                </c:pt>
                <c:pt idx="10">
                  <c:v>5.7922550226945389E-2</c:v>
                </c:pt>
                <c:pt idx="11">
                  <c:v>5.4627537716499655E-2</c:v>
                </c:pt>
                <c:pt idx="12">
                  <c:v>5.1471424237938185E-2</c:v>
                </c:pt>
                <c:pt idx="13">
                  <c:v>4.8448354596175303E-2</c:v>
                </c:pt>
                <c:pt idx="14">
                  <c:v>4.5552720417928391E-2</c:v>
                </c:pt>
                <c:pt idx="15">
                  <c:v>4.2779149747111098E-2</c:v>
                </c:pt>
                <c:pt idx="16">
                  <c:v>4.0122497078825752E-2</c:v>
                </c:pt>
                <c:pt idx="17">
                  <c:v>3.7577833813466119E-2</c:v>
                </c:pt>
                <c:pt idx="18">
                  <c:v>3.5140439113221004E-2</c:v>
                </c:pt>
                <c:pt idx="19">
                  <c:v>3.2805791144015793E-2</c:v>
                </c:pt>
                <c:pt idx="20">
                  <c:v>3.0569558686644037E-2</c:v>
                </c:pt>
                <c:pt idx="21">
                  <c:v>2.8427593101526157E-2</c:v>
                </c:pt>
                <c:pt idx="22">
                  <c:v>2.6375920632188292E-2</c:v>
                </c:pt>
                <c:pt idx="23">
                  <c:v>2.4410735033182848E-2</c:v>
                </c:pt>
                <c:pt idx="24">
                  <c:v>2.2528390508774056E-2</c:v>
                </c:pt>
                <c:pt idx="25">
                  <c:v>2.0725394949288514E-2</c:v>
                </c:pt>
                <c:pt idx="26">
                  <c:v>1.8998403452582777E-2</c:v>
                </c:pt>
                <c:pt idx="27">
                  <c:v>1.7344212118609148E-2</c:v>
                </c:pt>
                <c:pt idx="28">
                  <c:v>1.5759752105567345E-2</c:v>
                </c:pt>
                <c:pt idx="29">
                  <c:v>1.4242083936615099E-2</c:v>
                </c:pt>
                <c:pt idx="30">
                  <c:v>1.2788392046575527E-2</c:v>
                </c:pt>
                <c:pt idx="31">
                  <c:v>1.1395979558524382E-2</c:v>
                </c:pt>
                <c:pt idx="32">
                  <c:v>1.0062263280566745E-2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E6-4E6E-AD88-BF335884908B}"/>
            </c:ext>
          </c:extLst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'例題23a SO2水吸収'!$E$12:$E$58</c:f>
              <c:numCache>
                <c:formatCode>0.000000_ </c:formatCode>
                <c:ptCount val="47"/>
                <c:pt idx="0">
                  <c:v>2.4702175203184171E-3</c:v>
                </c:pt>
                <c:pt idx="1">
                  <c:v>2.3376429507719521E-3</c:v>
                </c:pt>
                <c:pt idx="2">
                  <c:v>2.2106569728633342E-3</c:v>
                </c:pt>
                <c:pt idx="3">
                  <c:v>2.0890240032781955E-3</c:v>
                </c:pt>
                <c:pt idx="4">
                  <c:v>1.9725183895580268E-3</c:v>
                </c:pt>
                <c:pt idx="5">
                  <c:v>1.8609239914716418E-3</c:v>
                </c:pt>
                <c:pt idx="6">
                  <c:v>1.7540337800336428E-3</c:v>
                </c:pt>
                <c:pt idx="7">
                  <c:v>1.6516494534259971E-3</c:v>
                </c:pt>
                <c:pt idx="8">
                  <c:v>1.5535810691101764E-3</c:v>
                </c:pt>
                <c:pt idx="9">
                  <c:v>1.4596466914473618E-3</c:v>
                </c:pt>
                <c:pt idx="10">
                  <c:v>1.3696720541729838E-3</c:v>
                </c:pt>
                <c:pt idx="11">
                  <c:v>1.2834902370994182E-3</c:v>
                </c:pt>
                <c:pt idx="12">
                  <c:v>1.2009413564470638E-3</c:v>
                </c:pt>
                <c:pt idx="13">
                  <c:v>1.1218722682293035E-3</c:v>
                </c:pt>
                <c:pt idx="14">
                  <c:v>1.0461362841410727E-3</c:v>
                </c:pt>
                <c:pt idx="15">
                  <c:v>9.7359289942395427E-4</c:v>
                </c:pt>
                <c:pt idx="16">
                  <c:v>9.0410753220293723E-4</c:v>
                </c:pt>
                <c:pt idx="17">
                  <c:v>8.3755127381125683E-4</c:v>
                </c:pt>
                <c:pt idx="18">
                  <c:v>7.7380064964012527E-4</c:v>
                </c:pt>
                <c:pt idx="19">
                  <c:v>7.1273739006967921E-4</c:v>
                </c:pt>
                <c:pt idx="20">
                  <c:v>6.5424821105617922E-4</c:v>
                </c:pt>
                <c:pt idx="21">
                  <c:v>5.9822460396840812E-4</c:v>
                </c:pt>
                <c:pt idx="22">
                  <c:v>5.4456263428337426E-4</c:v>
                </c:pt>
                <c:pt idx="23">
                  <c:v>4.9316274876786163E-4</c:v>
                </c:pt>
                <c:pt idx="24">
                  <c:v>4.4392959078811203E-4</c:v>
                </c:pt>
                <c:pt idx="25">
                  <c:v>3.9677182340500301E-4</c:v>
                </c:pt>
                <c:pt idx="26">
                  <c:v>3.5160195992652921E-4</c:v>
                </c:pt>
                <c:pt idx="27">
                  <c:v>3.0833620160323002E-4</c:v>
                </c:pt>
                <c:pt idx="28">
                  <c:v>2.6689428216545647E-4</c:v>
                </c:pt>
                <c:pt idx="29">
                  <c:v>2.2719931891406587E-4</c:v>
                </c:pt>
                <c:pt idx="30">
                  <c:v>1.8917767008828692E-4</c:v>
                </c:pt>
                <c:pt idx="31">
                  <c:v>1.5275879824614664E-4</c:v>
                </c:pt>
                <c:pt idx="32">
                  <c:v>1.1787513940400375E-4</c:v>
                </c:pt>
              </c:numCache>
            </c:numRef>
          </c:xVal>
          <c:yVal>
            <c:numRef>
              <c:f>'例題23a SO2水吸収'!$D$12:$D$58</c:f>
              <c:numCache>
                <c:formatCode>General</c:formatCode>
                <c:ptCount val="47"/>
                <c:pt idx="0">
                  <c:v>7.4106525609552512E-2</c:v>
                </c:pt>
                <c:pt idx="1">
                  <c:v>7.012928852315857E-2</c:v>
                </c:pt>
                <c:pt idx="2">
                  <c:v>6.6319709185900036E-2</c:v>
                </c:pt>
                <c:pt idx="3">
                  <c:v>6.2670720098345858E-2</c:v>
                </c:pt>
                <c:pt idx="4">
                  <c:v>5.917555168674081E-2</c:v>
                </c:pt>
                <c:pt idx="5">
                  <c:v>5.5827719744149254E-2</c:v>
                </c:pt>
                <c:pt idx="6">
                  <c:v>5.2621013401009289E-2</c:v>
                </c:pt>
                <c:pt idx="7">
                  <c:v>4.9549483602779915E-2</c:v>
                </c:pt>
                <c:pt idx="8">
                  <c:v>4.6607432073305297E-2</c:v>
                </c:pt>
                <c:pt idx="9">
                  <c:v>4.3789400743420852E-2</c:v>
                </c:pt>
                <c:pt idx="10">
                  <c:v>4.1090161625189511E-2</c:v>
                </c:pt>
                <c:pt idx="11">
                  <c:v>3.8504707112982546E-2</c:v>
                </c:pt>
                <c:pt idx="12">
                  <c:v>3.6028240693411914E-2</c:v>
                </c:pt>
                <c:pt idx="13">
                  <c:v>3.3656168046879105E-2</c:v>
                </c:pt>
                <c:pt idx="14">
                  <c:v>3.1384088524232176E-2</c:v>
                </c:pt>
                <c:pt idx="15">
                  <c:v>2.9207786982718628E-2</c:v>
                </c:pt>
                <c:pt idx="16">
                  <c:v>2.7123225966088117E-2</c:v>
                </c:pt>
                <c:pt idx="17">
                  <c:v>2.5126538214337701E-2</c:v>
                </c:pt>
                <c:pt idx="18">
                  <c:v>2.321401948920376E-2</c:v>
                </c:pt>
                <c:pt idx="19">
                  <c:v>2.1382121702090376E-2</c:v>
                </c:pt>
                <c:pt idx="20">
                  <c:v>1.9627446331685377E-2</c:v>
                </c:pt>
                <c:pt idx="21">
                  <c:v>1.7946738119052244E-2</c:v>
                </c:pt>
                <c:pt idx="22">
                  <c:v>1.6336879028501228E-2</c:v>
                </c:pt>
                <c:pt idx="23">
                  <c:v>1.4794882463035848E-2</c:v>
                </c:pt>
                <c:pt idx="24">
                  <c:v>1.3317887723643361E-2</c:v>
                </c:pt>
                <c:pt idx="25">
                  <c:v>1.1903154702150089E-2</c:v>
                </c:pt>
                <c:pt idx="26">
                  <c:v>1.0548058797795877E-2</c:v>
                </c:pt>
                <c:pt idx="27">
                  <c:v>9.2500860480969008E-3</c:v>
                </c:pt>
                <c:pt idx="28">
                  <c:v>8.0068284649636948E-3</c:v>
                </c:pt>
                <c:pt idx="29">
                  <c:v>6.8159795674219764E-3</c:v>
                </c:pt>
                <c:pt idx="30">
                  <c:v>5.6753301026486085E-3</c:v>
                </c:pt>
                <c:pt idx="31">
                  <c:v>4.5827639473843985E-3</c:v>
                </c:pt>
                <c:pt idx="32">
                  <c:v>3.5362541821201128E-3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E6-4E6E-AD88-BF335884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167120"/>
        <c:axId val="1"/>
      </c:scatterChart>
      <c:valAx>
        <c:axId val="18661671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3660289149173712"/>
              <c:y val="0.91839549671305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1.2841551157664588E-2"/>
              <c:y val="0.424737457785499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866167120"/>
        <c:crosses val="autoZero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559599752385"/>
          <c:y val="3.4952587876630963E-2"/>
          <c:w val="0.80400790688160939"/>
          <c:h val="0.86410564472782092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'例題23a SO2水吸収'!$C$12:$C$52</c:f>
              <c:numCache>
                <c:formatCode>0.0000_ </c:formatCode>
                <c:ptCount val="41"/>
                <c:pt idx="0">
                  <c:v>2.008032128514056E-3</c:v>
                </c:pt>
                <c:pt idx="1">
                  <c:v>1.8949406726945224E-3</c:v>
                </c:pt>
                <c:pt idx="2">
                  <c:v>1.7866165109832561E-3</c:v>
                </c:pt>
                <c:pt idx="3">
                  <c:v>1.6828586813097805E-3</c:v>
                </c:pt>
                <c:pt idx="4">
                  <c:v>1.5834746930242722E-3</c:v>
                </c:pt>
                <c:pt idx="5">
                  <c:v>1.4882801697905328E-3</c:v>
                </c:pt>
                <c:pt idx="6">
                  <c:v>1.3970985075325659E-3</c:v>
                </c:pt>
                <c:pt idx="7">
                  <c:v>1.3097605468001864E-3</c:v>
                </c:pt>
                <c:pt idx="8">
                  <c:v>1.2261042589458355E-3</c:v>
                </c:pt>
                <c:pt idx="9">
                  <c:v>1.1459744455304022E-3</c:v>
                </c:pt>
                <c:pt idx="10">
                  <c:v>1.0692224504003885E-3</c:v>
                </c:pt>
                <c:pt idx="11">
                  <c:v>9.9570588390226859E-4</c:v>
                </c:pt>
                <c:pt idx="12">
                  <c:v>9.2528835872240532E-4</c:v>
                </c:pt>
                <c:pt idx="13">
                  <c:v>8.5783923686245705E-4</c:v>
                </c:pt>
                <c:pt idx="14">
                  <c:v>7.9323338728086597E-4</c:v>
                </c:pt>
                <c:pt idx="15">
                  <c:v>7.3135095375080584E-4</c:v>
                </c:pt>
                <c:pt idx="16">
                  <c:v>6.7207713250392177E-4</c:v>
                </c:pt>
                <c:pt idx="17">
                  <c:v>6.1530195924734818E-4</c:v>
                </c:pt>
                <c:pt idx="18">
                  <c:v>5.6092010515888064E-4</c:v>
                </c:pt>
                <c:pt idx="19">
                  <c:v>5.0883068148183444E-4</c:v>
                </c:pt>
                <c:pt idx="20">
                  <c:v>4.5893705235707422E-4</c:v>
                </c:pt>
                <c:pt idx="21">
                  <c:v>4.1114665554498406E-4</c:v>
                </c:pt>
                <c:pt idx="22">
                  <c:v>3.6537083070478177E-4</c:v>
                </c:pt>
                <c:pt idx="23">
                  <c:v>3.2152465491260316E-4</c:v>
                </c:pt>
                <c:pt idx="24">
                  <c:v>2.7952678511321028E-4</c:v>
                </c:pt>
                <c:pt idx="25">
                  <c:v>2.3929930721304201E-4</c:v>
                </c:pt>
                <c:pt idx="26">
                  <c:v>2.007675915346454E-4</c:v>
                </c:pt>
                <c:pt idx="27">
                  <c:v>1.6386015436432795E-4</c:v>
                </c:pt>
                <c:pt idx="28">
                  <c:v>1.2850852533617527E-4</c:v>
                </c:pt>
                <c:pt idx="29">
                  <c:v>9.4647120406406298E-5</c:v>
                </c:pt>
                <c:pt idx="30">
                  <c:v>6.2213120182408725E-5</c:v>
                </c:pt>
                <c:pt idx="31">
                  <c:v>3.114635338073213E-5</c:v>
                </c:pt>
                <c:pt idx="32">
                  <c:v>1.389185197830812E-6</c:v>
                </c:pt>
              </c:numCache>
            </c:numRef>
          </c:xVal>
          <c:yVal>
            <c:numRef>
              <c:f>'例題23a SO2水吸収'!$B$12:$B$52</c:f>
              <c:numCache>
                <c:formatCode>0.0000_);[Red]\(0.0000\)</c:formatCode>
                <c:ptCount val="41"/>
                <c:pt idx="0">
                  <c:v>0.1</c:v>
                </c:pt>
                <c:pt idx="1">
                  <c:v>9.49312409501685E-2</c:v>
                </c:pt>
                <c:pt idx="2">
                  <c:v>9.007615202226954E-2</c:v>
                </c:pt>
                <c:pt idx="3">
                  <c:v>8.5425726096304361E-2</c:v>
                </c:pt>
                <c:pt idx="4">
                  <c:v>8.0971335741347877E-2</c:v>
                </c:pt>
                <c:pt idx="5">
                  <c:v>7.670471721001168E-2</c:v>
                </c:pt>
                <c:pt idx="6">
                  <c:v>7.26179551076096E-2</c:v>
                </c:pt>
                <c:pt idx="7">
                  <c:v>6.8703467707584343E-2</c:v>
                </c:pt>
                <c:pt idx="8">
                  <c:v>6.4953992885952327E-2</c:v>
                </c:pt>
                <c:pt idx="9">
                  <c:v>6.1362574648672605E-2</c:v>
                </c:pt>
                <c:pt idx="10">
                  <c:v>5.7922550226945389E-2</c:v>
                </c:pt>
                <c:pt idx="11">
                  <c:v>5.4627537716499655E-2</c:v>
                </c:pt>
                <c:pt idx="12">
                  <c:v>5.1471424237938185E-2</c:v>
                </c:pt>
                <c:pt idx="13">
                  <c:v>4.8448354596175303E-2</c:v>
                </c:pt>
                <c:pt idx="14">
                  <c:v>4.5552720417928391E-2</c:v>
                </c:pt>
                <c:pt idx="15">
                  <c:v>4.2779149747111098E-2</c:v>
                </c:pt>
                <c:pt idx="16">
                  <c:v>4.0122497078825752E-2</c:v>
                </c:pt>
                <c:pt idx="17">
                  <c:v>3.7577833813466119E-2</c:v>
                </c:pt>
                <c:pt idx="18">
                  <c:v>3.5140439113221004E-2</c:v>
                </c:pt>
                <c:pt idx="19">
                  <c:v>3.2805791144015793E-2</c:v>
                </c:pt>
                <c:pt idx="20">
                  <c:v>3.0569558686644037E-2</c:v>
                </c:pt>
                <c:pt idx="21">
                  <c:v>2.8427593101526157E-2</c:v>
                </c:pt>
                <c:pt idx="22">
                  <c:v>2.6375920632188292E-2</c:v>
                </c:pt>
                <c:pt idx="23">
                  <c:v>2.4410735033182848E-2</c:v>
                </c:pt>
                <c:pt idx="24">
                  <c:v>2.2528390508774056E-2</c:v>
                </c:pt>
                <c:pt idx="25">
                  <c:v>2.0725394949288514E-2</c:v>
                </c:pt>
                <c:pt idx="26">
                  <c:v>1.8998403452582777E-2</c:v>
                </c:pt>
                <c:pt idx="27">
                  <c:v>1.7344212118609148E-2</c:v>
                </c:pt>
                <c:pt idx="28">
                  <c:v>1.5759752105567345E-2</c:v>
                </c:pt>
                <c:pt idx="29">
                  <c:v>1.4242083936615099E-2</c:v>
                </c:pt>
                <c:pt idx="30">
                  <c:v>1.2788392046575527E-2</c:v>
                </c:pt>
                <c:pt idx="31">
                  <c:v>1.1395979558524382E-2</c:v>
                </c:pt>
                <c:pt idx="32">
                  <c:v>1.0062263280566745E-2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D0-4305-8658-8813AF9F30E8}"/>
            </c:ext>
          </c:extLst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'例題23a SO2水吸収'!$E$12:$E$52</c:f>
              <c:numCache>
                <c:formatCode>0.000000_ </c:formatCode>
                <c:ptCount val="41"/>
                <c:pt idx="0">
                  <c:v>2.4702175203184171E-3</c:v>
                </c:pt>
                <c:pt idx="1">
                  <c:v>2.3376429507719521E-3</c:v>
                </c:pt>
                <c:pt idx="2">
                  <c:v>2.2106569728633342E-3</c:v>
                </c:pt>
                <c:pt idx="3">
                  <c:v>2.0890240032781955E-3</c:v>
                </c:pt>
                <c:pt idx="4">
                  <c:v>1.9725183895580268E-3</c:v>
                </c:pt>
                <c:pt idx="5">
                  <c:v>1.8609239914716418E-3</c:v>
                </c:pt>
                <c:pt idx="6">
                  <c:v>1.7540337800336428E-3</c:v>
                </c:pt>
                <c:pt idx="7">
                  <c:v>1.6516494534259971E-3</c:v>
                </c:pt>
                <c:pt idx="8">
                  <c:v>1.5535810691101764E-3</c:v>
                </c:pt>
                <c:pt idx="9">
                  <c:v>1.4596466914473618E-3</c:v>
                </c:pt>
                <c:pt idx="10">
                  <c:v>1.3696720541729838E-3</c:v>
                </c:pt>
                <c:pt idx="11">
                  <c:v>1.2834902370994182E-3</c:v>
                </c:pt>
                <c:pt idx="12">
                  <c:v>1.2009413564470638E-3</c:v>
                </c:pt>
                <c:pt idx="13">
                  <c:v>1.1218722682293035E-3</c:v>
                </c:pt>
                <c:pt idx="14">
                  <c:v>1.0461362841410727E-3</c:v>
                </c:pt>
                <c:pt idx="15">
                  <c:v>9.7359289942395427E-4</c:v>
                </c:pt>
                <c:pt idx="16">
                  <c:v>9.0410753220293723E-4</c:v>
                </c:pt>
                <c:pt idx="17">
                  <c:v>8.3755127381125683E-4</c:v>
                </c:pt>
                <c:pt idx="18">
                  <c:v>7.7380064964012527E-4</c:v>
                </c:pt>
                <c:pt idx="19">
                  <c:v>7.1273739006967921E-4</c:v>
                </c:pt>
                <c:pt idx="20">
                  <c:v>6.5424821105617922E-4</c:v>
                </c:pt>
                <c:pt idx="21">
                  <c:v>5.9822460396840812E-4</c:v>
                </c:pt>
                <c:pt idx="22">
                  <c:v>5.4456263428337426E-4</c:v>
                </c:pt>
                <c:pt idx="23">
                  <c:v>4.9316274876786163E-4</c:v>
                </c:pt>
                <c:pt idx="24">
                  <c:v>4.4392959078811203E-4</c:v>
                </c:pt>
                <c:pt idx="25">
                  <c:v>3.9677182340500301E-4</c:v>
                </c:pt>
                <c:pt idx="26">
                  <c:v>3.5160195992652921E-4</c:v>
                </c:pt>
                <c:pt idx="27">
                  <c:v>3.0833620160323002E-4</c:v>
                </c:pt>
                <c:pt idx="28">
                  <c:v>2.6689428216545647E-4</c:v>
                </c:pt>
                <c:pt idx="29">
                  <c:v>2.2719931891406587E-4</c:v>
                </c:pt>
                <c:pt idx="30">
                  <c:v>1.8917767008828692E-4</c:v>
                </c:pt>
                <c:pt idx="31">
                  <c:v>1.5275879824614664E-4</c:v>
                </c:pt>
                <c:pt idx="32">
                  <c:v>1.1787513940400375E-4</c:v>
                </c:pt>
              </c:numCache>
            </c:numRef>
          </c:xVal>
          <c:yVal>
            <c:numRef>
              <c:f>'例題23a SO2水吸収'!$D$12:$D$52</c:f>
              <c:numCache>
                <c:formatCode>General</c:formatCode>
                <c:ptCount val="41"/>
                <c:pt idx="0">
                  <c:v>7.4106525609552512E-2</c:v>
                </c:pt>
                <c:pt idx="1">
                  <c:v>7.012928852315857E-2</c:v>
                </c:pt>
                <c:pt idx="2">
                  <c:v>6.6319709185900036E-2</c:v>
                </c:pt>
                <c:pt idx="3">
                  <c:v>6.2670720098345858E-2</c:v>
                </c:pt>
                <c:pt idx="4">
                  <c:v>5.917555168674081E-2</c:v>
                </c:pt>
                <c:pt idx="5">
                  <c:v>5.5827719744149254E-2</c:v>
                </c:pt>
                <c:pt idx="6">
                  <c:v>5.2621013401009289E-2</c:v>
                </c:pt>
                <c:pt idx="7">
                  <c:v>4.9549483602779915E-2</c:v>
                </c:pt>
                <c:pt idx="8">
                  <c:v>4.6607432073305297E-2</c:v>
                </c:pt>
                <c:pt idx="9">
                  <c:v>4.3789400743420852E-2</c:v>
                </c:pt>
                <c:pt idx="10">
                  <c:v>4.1090161625189511E-2</c:v>
                </c:pt>
                <c:pt idx="11">
                  <c:v>3.8504707112982546E-2</c:v>
                </c:pt>
                <c:pt idx="12">
                  <c:v>3.6028240693411914E-2</c:v>
                </c:pt>
                <c:pt idx="13">
                  <c:v>3.3656168046879105E-2</c:v>
                </c:pt>
                <c:pt idx="14">
                  <c:v>3.1384088524232176E-2</c:v>
                </c:pt>
                <c:pt idx="15">
                  <c:v>2.9207786982718628E-2</c:v>
                </c:pt>
                <c:pt idx="16">
                  <c:v>2.7123225966088117E-2</c:v>
                </c:pt>
                <c:pt idx="17">
                  <c:v>2.5126538214337701E-2</c:v>
                </c:pt>
                <c:pt idx="18">
                  <c:v>2.321401948920376E-2</c:v>
                </c:pt>
                <c:pt idx="19">
                  <c:v>2.1382121702090376E-2</c:v>
                </c:pt>
                <c:pt idx="20">
                  <c:v>1.9627446331685377E-2</c:v>
                </c:pt>
                <c:pt idx="21">
                  <c:v>1.7946738119052244E-2</c:v>
                </c:pt>
                <c:pt idx="22">
                  <c:v>1.6336879028501228E-2</c:v>
                </c:pt>
                <c:pt idx="23">
                  <c:v>1.4794882463035848E-2</c:v>
                </c:pt>
                <c:pt idx="24">
                  <c:v>1.3317887723643361E-2</c:v>
                </c:pt>
                <c:pt idx="25">
                  <c:v>1.1903154702150089E-2</c:v>
                </c:pt>
                <c:pt idx="26">
                  <c:v>1.0548058797795877E-2</c:v>
                </c:pt>
                <c:pt idx="27">
                  <c:v>9.2500860480969008E-3</c:v>
                </c:pt>
                <c:pt idx="28">
                  <c:v>8.0068284649636948E-3</c:v>
                </c:pt>
                <c:pt idx="29">
                  <c:v>6.8159795674219764E-3</c:v>
                </c:pt>
                <c:pt idx="30">
                  <c:v>5.6753301026486085E-3</c:v>
                </c:pt>
                <c:pt idx="31">
                  <c:v>4.5827639473843985E-3</c:v>
                </c:pt>
                <c:pt idx="32">
                  <c:v>3.5362541821201128E-3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D0-4305-8658-8813AF9F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162960"/>
        <c:axId val="1"/>
      </c:scatterChart>
      <c:valAx>
        <c:axId val="18661629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x</a:t>
                </a:r>
              </a:p>
            </c:rich>
          </c:tx>
          <c:layout>
            <c:manualLayout>
              <c:xMode val="edge"/>
              <c:yMode val="edge"/>
              <c:x val="0.52222227856500714"/>
              <c:y val="0.926243578730720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_);[Red]\(0.00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y</a:t>
                </a:r>
              </a:p>
            </c:rich>
          </c:tx>
          <c:layout>
            <c:manualLayout>
              <c:xMode val="edge"/>
              <c:yMode val="edge"/>
              <c:x val="1.378299268939902E-2"/>
              <c:y val="0.45050002152102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162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42952904486287"/>
          <c:y val="0.74953882890997492"/>
          <c:w val="0.2404366502484051"/>
          <c:h val="0.112625005380255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87773398654022"/>
          <c:y val="6.7137984852187346E-2"/>
          <c:w val="0.73164043641981269"/>
          <c:h val="0.7526514752848168"/>
        </c:manualLayout>
      </c:layout>
      <c:scatterChart>
        <c:scatterStyle val="lineMarker"/>
        <c:varyColors val="0"/>
        <c:ser>
          <c:idx val="4"/>
          <c:order val="0"/>
          <c:spPr>
            <a:ln w="95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COCO_23a結果整理!$B$15:$B$19</c:f>
              <c:numCache>
                <c:formatCode>0.00E+00</c:formatCode>
                <c:ptCount val="5"/>
                <c:pt idx="0" formatCode="General">
                  <c:v>0</c:v>
                </c:pt>
                <c:pt idx="1">
                  <c:v>2.6075000000000002E-4</c:v>
                </c:pt>
                <c:pt idx="2">
                  <c:v>6.5786000000000002E-4</c:v>
                </c:pt>
                <c:pt idx="3" formatCode="General">
                  <c:v>1.23657E-3</c:v>
                </c:pt>
                <c:pt idx="4" formatCode="General">
                  <c:v>2.0551200000000001E-3</c:v>
                </c:pt>
              </c:numCache>
            </c:numRef>
          </c:xVal>
          <c:yVal>
            <c:numRef>
              <c:f>COCO_23a結果整理!$A$15:$A$19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D1-4A6B-A3BA-F484326538F3}"/>
            </c:ext>
          </c:extLst>
        </c:ser>
        <c:ser>
          <c:idx val="5"/>
          <c:order val="1"/>
          <c:spPr>
            <a:ln w="95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COCO_23a結果整理!$D$15:$D$19</c:f>
              <c:numCache>
                <c:formatCode>General</c:formatCode>
                <c:ptCount val="5"/>
                <c:pt idx="0">
                  <c:v>8.0269599999999997E-3</c:v>
                </c:pt>
                <c:pt idx="1">
                  <c:v>2.0364400000000001E-2</c:v>
                </c:pt>
                <c:pt idx="2">
                  <c:v>3.85741E-2</c:v>
                </c:pt>
                <c:pt idx="3">
                  <c:v>6.3936699999999999E-2</c:v>
                </c:pt>
                <c:pt idx="4">
                  <c:v>0.1</c:v>
                </c:pt>
              </c:numCache>
            </c:numRef>
          </c:xVal>
          <c:yVal>
            <c:numRef>
              <c:f>COCO_23a結果整理!$C$15:$C$19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D1-4A6B-A3BA-F48432653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548367"/>
        <c:axId val="1"/>
      </c:scatterChart>
      <c:valAx>
        <c:axId val="2020548367"/>
        <c:scaling>
          <c:orientation val="minMax"/>
          <c:max val="0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sz="1200" i="1"/>
                  <a:t>y, x</a:t>
                </a:r>
              </a:p>
            </c:rich>
          </c:tx>
          <c:layout>
            <c:manualLayout>
              <c:xMode val="edge"/>
              <c:yMode val="edge"/>
              <c:x val="0.53954950546435942"/>
              <c:y val="0.89752798568023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"/>
        <c:crosses val="max"/>
        <c:crossBetween val="midCat"/>
        <c:majorUnit val="2.0000000000000004E-2"/>
        <c:minorUnit val="1.0000000000000002E-2"/>
      </c:valAx>
      <c:valAx>
        <c:axId val="1"/>
        <c:scaling>
          <c:orientation val="maxMin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/>
                  <a:t>理論段番号</a:t>
                </a:r>
                <a:endParaRPr lang="en-US" altLang="ja-JP" sz="1200"/>
              </a:p>
            </c:rich>
          </c:tx>
          <c:layout>
            <c:manualLayout>
              <c:xMode val="edge"/>
              <c:yMode val="edge"/>
              <c:x val="4.8650267049131241E-3"/>
              <c:y val="0.30141909608078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20548367"/>
        <c:crossesAt val="0"/>
        <c:crossBetween val="midCat"/>
        <c:majorUnit val="1"/>
        <c:minorUnit val="0.5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83518163005008"/>
          <c:y val="5.8394264645345015E-2"/>
          <c:w val="0.7007644888483906"/>
          <c:h val="0.7591254403894851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COCO_23a結果整理!$B$5:$B$8</c:f>
              <c:numCache>
                <c:formatCode>0.00E+00</c:formatCode>
                <c:ptCount val="4"/>
                <c:pt idx="0">
                  <c:v>2.6075000000000002E-4</c:v>
                </c:pt>
                <c:pt idx="1">
                  <c:v>6.5786000000000002E-4</c:v>
                </c:pt>
                <c:pt idx="2" formatCode="General">
                  <c:v>1.23657E-3</c:v>
                </c:pt>
                <c:pt idx="3" formatCode="General">
                  <c:v>2.0551200000000001E-3</c:v>
                </c:pt>
              </c:numCache>
            </c:numRef>
          </c:xVal>
          <c:yVal>
            <c:numRef>
              <c:f>COCO_23a結果整理!$C$5:$C$8</c:f>
              <c:numCache>
                <c:formatCode>General</c:formatCode>
                <c:ptCount val="4"/>
                <c:pt idx="0">
                  <c:v>8.0269599999999997E-3</c:v>
                </c:pt>
                <c:pt idx="1">
                  <c:v>2.0364400000000001E-2</c:v>
                </c:pt>
                <c:pt idx="2">
                  <c:v>3.85741E-2</c:v>
                </c:pt>
                <c:pt idx="3">
                  <c:v>6.3936699999999999E-2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89-431B-9799-090FCB9225CD}"/>
            </c:ext>
          </c:extLst>
        </c:ser>
        <c:ser>
          <c:idx val="3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COCO_23a結果整理!$D$5:$D$9</c:f>
              <c:numCache>
                <c:formatCode>0.00E+00</c:formatCode>
                <c:ptCount val="5"/>
                <c:pt idx="0" formatCode="General">
                  <c:v>0</c:v>
                </c:pt>
                <c:pt idx="1">
                  <c:v>2.6075000000000002E-4</c:v>
                </c:pt>
                <c:pt idx="2">
                  <c:v>6.5786000000000002E-4</c:v>
                </c:pt>
                <c:pt idx="3">
                  <c:v>1.23657E-3</c:v>
                </c:pt>
                <c:pt idx="4" formatCode="General">
                  <c:v>2.0551200000000001E-3</c:v>
                </c:pt>
              </c:numCache>
            </c:numRef>
          </c:xVal>
          <c:yVal>
            <c:numRef>
              <c:f>COCO_23a結果整理!$E$5:$E$9</c:f>
              <c:numCache>
                <c:formatCode>0.0000_ </c:formatCode>
                <c:ptCount val="5"/>
                <c:pt idx="0">
                  <c:v>8.0269599999999997E-3</c:v>
                </c:pt>
                <c:pt idx="1">
                  <c:v>2.0364400000000001E-2</c:v>
                </c:pt>
                <c:pt idx="2">
                  <c:v>3.85741E-2</c:v>
                </c:pt>
                <c:pt idx="3">
                  <c:v>6.3936699999999999E-2</c:v>
                </c:pt>
                <c:pt idx="4" formatCode="General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89-431B-9799-090FCB9225CD}"/>
            </c:ext>
          </c:extLst>
        </c:ser>
        <c:ser>
          <c:idx val="0"/>
          <c:order val="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COCO_23a結果整理!$K$1:$K$9</c:f>
              <c:numCache>
                <c:formatCode>General</c:formatCode>
                <c:ptCount val="9"/>
                <c:pt idx="0">
                  <c:v>2.0551200000000001E-3</c:v>
                </c:pt>
                <c:pt idx="1">
                  <c:v>2.0551200000000001E-3</c:v>
                </c:pt>
                <c:pt idx="2">
                  <c:v>1.23657E-3</c:v>
                </c:pt>
                <c:pt idx="3">
                  <c:v>1.23657E-3</c:v>
                </c:pt>
                <c:pt idx="4" formatCode="0.00E+00">
                  <c:v>6.5786000000000002E-4</c:v>
                </c:pt>
                <c:pt idx="5" formatCode="0.00E+00">
                  <c:v>6.5786000000000002E-4</c:v>
                </c:pt>
                <c:pt idx="6" formatCode="0.00E+00">
                  <c:v>2.6075000000000002E-4</c:v>
                </c:pt>
                <c:pt idx="7" formatCode="0.00E+00">
                  <c:v>2.6075000000000002E-4</c:v>
                </c:pt>
                <c:pt idx="8">
                  <c:v>0</c:v>
                </c:pt>
              </c:numCache>
            </c:numRef>
          </c:xVal>
          <c:yVal>
            <c:numRef>
              <c:f>COCO_23a結果整理!$J$1:$J$9</c:f>
              <c:numCache>
                <c:formatCode>0.0000_ </c:formatCode>
                <c:ptCount val="9"/>
                <c:pt idx="0" formatCode="General">
                  <c:v>0.1</c:v>
                </c:pt>
                <c:pt idx="1">
                  <c:v>6.3936699999999999E-2</c:v>
                </c:pt>
                <c:pt idx="2">
                  <c:v>6.3936699999999999E-2</c:v>
                </c:pt>
                <c:pt idx="3" formatCode="General">
                  <c:v>3.85741E-2</c:v>
                </c:pt>
                <c:pt idx="4" formatCode="General">
                  <c:v>3.85741E-2</c:v>
                </c:pt>
                <c:pt idx="5" formatCode="General">
                  <c:v>2.0364400000000001E-2</c:v>
                </c:pt>
                <c:pt idx="6" formatCode="General">
                  <c:v>2.0364400000000001E-2</c:v>
                </c:pt>
                <c:pt idx="7" formatCode="General">
                  <c:v>8.0269599999999997E-3</c:v>
                </c:pt>
                <c:pt idx="8" formatCode="General">
                  <c:v>8.0269599999999997E-3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89-431B-9799-090FCB9225CD}"/>
            </c:ext>
          </c:extLst>
        </c:ser>
        <c:ser>
          <c:idx val="1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SO2水平衡!$A$4:$A$13</c:f>
              <c:numCache>
                <c:formatCode>General</c:formatCode>
                <c:ptCount val="10"/>
                <c:pt idx="0">
                  <c:v>0</c:v>
                </c:pt>
                <c:pt idx="1">
                  <c:v>1.4100000000000001E-4</c:v>
                </c:pt>
                <c:pt idx="2">
                  <c:v>2.81E-4</c:v>
                </c:pt>
                <c:pt idx="3">
                  <c:v>5.62E-4</c:v>
                </c:pt>
                <c:pt idx="4">
                  <c:v>8.43E-4</c:v>
                </c:pt>
                <c:pt idx="5">
                  <c:v>1.41E-3</c:v>
                </c:pt>
                <c:pt idx="6">
                  <c:v>1.9599999999999999E-3</c:v>
                </c:pt>
                <c:pt idx="7">
                  <c:v>2.81E-3</c:v>
                </c:pt>
                <c:pt idx="8">
                  <c:v>4.1999999999999997E-3</c:v>
                </c:pt>
                <c:pt idx="9">
                  <c:v>6.9800000000000001E-3</c:v>
                </c:pt>
              </c:numCache>
            </c:numRef>
          </c:xVal>
          <c:yVal>
            <c:numRef>
              <c:f>SO2水平衡!$B$4:$B$13</c:f>
              <c:numCache>
                <c:formatCode>General</c:formatCode>
                <c:ptCount val="10"/>
                <c:pt idx="0">
                  <c:v>0</c:v>
                </c:pt>
                <c:pt idx="1">
                  <c:v>1.58E-3</c:v>
                </c:pt>
                <c:pt idx="2">
                  <c:v>4.2199999999999998E-3</c:v>
                </c:pt>
                <c:pt idx="3">
                  <c:v>1.12E-2</c:v>
                </c:pt>
                <c:pt idx="4">
                  <c:v>1.8599999999999998E-2</c:v>
                </c:pt>
                <c:pt idx="5">
                  <c:v>3.44E-2</c:v>
                </c:pt>
                <c:pt idx="6">
                  <c:v>5.1299999999999998E-2</c:v>
                </c:pt>
                <c:pt idx="7">
                  <c:v>7.7600000000000002E-2</c:v>
                </c:pt>
                <c:pt idx="8">
                  <c:v>0.12</c:v>
                </c:pt>
                <c:pt idx="9">
                  <c:v>0.21199999999999999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64-40D8-A46C-C45040E334A2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SO2水平衡!$Q$3:$Q$4</c:f>
              <c:numCache>
                <c:formatCode>General</c:formatCode>
                <c:ptCount val="2"/>
                <c:pt idx="0">
                  <c:v>0</c:v>
                </c:pt>
                <c:pt idx="1">
                  <c:v>3.0000000000000001E-3</c:v>
                </c:pt>
              </c:numCache>
            </c:numRef>
          </c:xVal>
          <c:yVal>
            <c:numRef>
              <c:f>SO2水平衡!$R$3:$R$4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64-40D8-A46C-C45040E3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636735"/>
        <c:axId val="1"/>
      </c:scatterChart>
      <c:valAx>
        <c:axId val="1873636735"/>
        <c:scaling>
          <c:orientation val="minMax"/>
          <c:max val="3.0000000000000009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sz="1200" i="1"/>
                  <a:t>x</a:t>
                </a:r>
              </a:p>
            </c:rich>
          </c:tx>
          <c:layout>
            <c:manualLayout>
              <c:xMode val="edge"/>
              <c:yMode val="edge"/>
              <c:x val="0.54686279669370486"/>
              <c:y val="0.87209051097162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"/>
        <c:crosses val="autoZero"/>
        <c:crossBetween val="midCat"/>
        <c:majorUnit val="1.0000000000000002E-3"/>
        <c:minorUnit val="5.0000000000000012E-4"/>
      </c:valAx>
      <c:valAx>
        <c:axId val="1"/>
        <c:scaling>
          <c:orientation val="minMax"/>
          <c:max val="0.12000000000000001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sz="1200" i="1"/>
                  <a:t>y</a:t>
                </a:r>
              </a:p>
            </c:rich>
          </c:tx>
          <c:layout>
            <c:manualLayout>
              <c:xMode val="edge"/>
              <c:yMode val="edge"/>
              <c:x val="1.0477012861676164E-2"/>
              <c:y val="0.30356485714148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73636735"/>
        <c:crosses val="autoZero"/>
        <c:crossBetween val="midCat"/>
        <c:majorUnit val="2.0000000000000004E-2"/>
        <c:minorUnit val="1.0000000000000002E-2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3753672581972"/>
          <c:y val="6.2047569803516028E-2"/>
          <c:w val="0.76829876209503667"/>
          <c:h val="0.81564977593933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SO2水平衡!$B$3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SO2水平衡!$A$4:$A$13</c:f>
              <c:numCache>
                <c:formatCode>General</c:formatCode>
                <c:ptCount val="10"/>
                <c:pt idx="0">
                  <c:v>0</c:v>
                </c:pt>
                <c:pt idx="1">
                  <c:v>1.4100000000000001E-4</c:v>
                </c:pt>
                <c:pt idx="2">
                  <c:v>2.81E-4</c:v>
                </c:pt>
                <c:pt idx="3">
                  <c:v>5.62E-4</c:v>
                </c:pt>
                <c:pt idx="4">
                  <c:v>8.43E-4</c:v>
                </c:pt>
                <c:pt idx="5">
                  <c:v>1.41E-3</c:v>
                </c:pt>
                <c:pt idx="6">
                  <c:v>1.9599999999999999E-3</c:v>
                </c:pt>
                <c:pt idx="7">
                  <c:v>2.81E-3</c:v>
                </c:pt>
                <c:pt idx="8">
                  <c:v>4.1999999999999997E-3</c:v>
                </c:pt>
                <c:pt idx="9">
                  <c:v>6.9800000000000001E-3</c:v>
                </c:pt>
              </c:numCache>
            </c:numRef>
          </c:xVal>
          <c:yVal>
            <c:numRef>
              <c:f>SO2水平衡!$B$4:$B$13</c:f>
              <c:numCache>
                <c:formatCode>General</c:formatCode>
                <c:ptCount val="10"/>
                <c:pt idx="0">
                  <c:v>0</c:v>
                </c:pt>
                <c:pt idx="1">
                  <c:v>1.58E-3</c:v>
                </c:pt>
                <c:pt idx="2">
                  <c:v>4.2199999999999998E-3</c:v>
                </c:pt>
                <c:pt idx="3">
                  <c:v>1.12E-2</c:v>
                </c:pt>
                <c:pt idx="4">
                  <c:v>1.8599999999999998E-2</c:v>
                </c:pt>
                <c:pt idx="5">
                  <c:v>3.44E-2</c:v>
                </c:pt>
                <c:pt idx="6">
                  <c:v>5.1299999999999998E-2</c:v>
                </c:pt>
                <c:pt idx="7">
                  <c:v>7.7600000000000002E-2</c:v>
                </c:pt>
                <c:pt idx="8">
                  <c:v>0.12</c:v>
                </c:pt>
                <c:pt idx="9">
                  <c:v>0.21199999999999999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8A-4794-AD05-7E7CAEE5AD9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SO2水平衡!$D$4:$D$11</c:f>
              <c:numCache>
                <c:formatCode>General</c:formatCode>
                <c:ptCount val="8"/>
                <c:pt idx="0">
                  <c:v>6.0999999999999999E-5</c:v>
                </c:pt>
                <c:pt idx="1">
                  <c:v>1.2300000000000001E-4</c:v>
                </c:pt>
                <c:pt idx="2">
                  <c:v>3.0600000000000001E-4</c:v>
                </c:pt>
                <c:pt idx="3">
                  <c:v>6.0769999999999997E-4</c:v>
                </c:pt>
                <c:pt idx="4">
                  <c:v>1.196E-3</c:v>
                </c:pt>
                <c:pt idx="5">
                  <c:v>1.7600000000000001E-3</c:v>
                </c:pt>
                <c:pt idx="6">
                  <c:v>2.8500000000000001E-3</c:v>
                </c:pt>
                <c:pt idx="7">
                  <c:v>4.3699999999999998E-3</c:v>
                </c:pt>
              </c:numCache>
            </c:numRef>
          </c:xVal>
          <c:yVal>
            <c:numRef>
              <c:f>SO2水平衡!$E$4:$E$11</c:f>
              <c:numCache>
                <c:formatCode>General</c:formatCode>
                <c:ptCount val="8"/>
                <c:pt idx="0">
                  <c:v>1.89E-3</c:v>
                </c:pt>
                <c:pt idx="1">
                  <c:v>3.7699999999999999E-3</c:v>
                </c:pt>
                <c:pt idx="2">
                  <c:v>9.3799999999999994E-3</c:v>
                </c:pt>
                <c:pt idx="3">
                  <c:v>1.8589999999999999E-2</c:v>
                </c:pt>
                <c:pt idx="4">
                  <c:v>3.653E-2</c:v>
                </c:pt>
                <c:pt idx="5">
                  <c:v>5.3800000000000001E-2</c:v>
                </c:pt>
                <c:pt idx="6">
                  <c:v>8.6699999999999999E-2</c:v>
                </c:pt>
                <c:pt idx="7">
                  <c:v>0.13200000000000001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8A-4794-AD05-7E7CAEE5AD9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SO2水平衡!$Q$3:$Q$4</c:f>
              <c:numCache>
                <c:formatCode>General</c:formatCode>
                <c:ptCount val="2"/>
                <c:pt idx="0">
                  <c:v>0</c:v>
                </c:pt>
                <c:pt idx="1">
                  <c:v>3.0000000000000001E-3</c:v>
                </c:pt>
              </c:numCache>
            </c:numRef>
          </c:xVal>
          <c:yVal>
            <c:numRef>
              <c:f>SO2水平衡!$R$3:$R$4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DA-49F2-8C78-C9E312DAF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301935"/>
        <c:axId val="1019302351"/>
      </c:scatterChart>
      <c:valAx>
        <c:axId val="1019301935"/>
        <c:scaling>
          <c:orientation val="minMax"/>
          <c:max val="4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x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019302351"/>
        <c:crosses val="autoZero"/>
        <c:crossBetween val="midCat"/>
        <c:minorUnit val="5.0000000000000012E-4"/>
      </c:valAx>
      <c:valAx>
        <c:axId val="1019302351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019301935"/>
        <c:crosses val="autoZero"/>
        <c:crossBetween val="midCat"/>
        <c:majorUnit val="5.000000000000001E-2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6</xdr:row>
          <xdr:rowOff>137160</xdr:rowOff>
        </xdr:from>
        <xdr:to>
          <xdr:col>3</xdr:col>
          <xdr:colOff>480060</xdr:colOff>
          <xdr:row>8</xdr:row>
          <xdr:rowOff>83820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136731</xdr:colOff>
      <xdr:row>11</xdr:row>
      <xdr:rowOff>174830</xdr:rowOff>
    </xdr:from>
    <xdr:to>
      <xdr:col>13</xdr:col>
      <xdr:colOff>503904</xdr:colOff>
      <xdr:row>29</xdr:row>
      <xdr:rowOff>141338</xdr:rowOff>
    </xdr:to>
    <xdr:graphicFrame macro="">
      <xdr:nvGraphicFramePr>
        <xdr:cNvPr id="1049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359244</xdr:colOff>
      <xdr:row>11</xdr:row>
      <xdr:rowOff>173232</xdr:rowOff>
    </xdr:from>
    <xdr:to>
      <xdr:col>18</xdr:col>
      <xdr:colOff>307258</xdr:colOff>
      <xdr:row>29</xdr:row>
      <xdr:rowOff>141338</xdr:rowOff>
    </xdr:to>
    <xdr:graphicFrame macro="">
      <xdr:nvGraphicFramePr>
        <xdr:cNvPr id="1050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99060</xdr:colOff>
      <xdr:row>63</xdr:row>
      <xdr:rowOff>45720</xdr:rowOff>
    </xdr:from>
    <xdr:to>
      <xdr:col>24</xdr:col>
      <xdr:colOff>594360</xdr:colOff>
      <xdr:row>89</xdr:row>
      <xdr:rowOff>7620</xdr:rowOff>
    </xdr:to>
    <xdr:graphicFrame macro="">
      <xdr:nvGraphicFramePr>
        <xdr:cNvPr id="1059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0.65089</cdr:x>
      <cdr:y>0.41473</cdr:y>
    </cdr:from>
    <cdr:to>
      <cdr:x>0.69044</cdr:x>
      <cdr:y>0.47084</cdr:y>
    </cdr:to>
    <cdr:sp macro="" textlink="">
      <cdr:nvSpPr>
        <cdr:cNvPr id="2" name="Text Box 3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8910" y="1254023"/>
          <a:ext cx="128731" cy="169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0.53705</cdr:x>
      <cdr:y>0.41473</cdr:y>
    </cdr:from>
    <cdr:to>
      <cdr:x>0.59562</cdr:x>
      <cdr:y>0.47084</cdr:y>
    </cdr:to>
    <cdr:sp macro="" textlink="">
      <cdr:nvSpPr>
        <cdr:cNvPr id="3" name="Text Box 3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306" y="1254023"/>
          <a:ext cx="190667" cy="169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</a:t>
          </a:r>
          <a:r>
            <a:rPr lang="ja-JP" altLang="en-US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0.26695</cdr:x>
      <cdr:y>0.46554</cdr:y>
    </cdr:from>
    <cdr:to>
      <cdr:x>0.29805</cdr:x>
      <cdr:y>0.52165</cdr:y>
    </cdr:to>
    <cdr:sp macro="" textlink="">
      <cdr:nvSpPr>
        <cdr:cNvPr id="4" name="Text Box 3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027" y="1407652"/>
          <a:ext cx="101247" cy="169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ja-JP" altLang="en-US" sz="1000" b="0" i="1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0.21687</cdr:x>
      <cdr:y>0.46808</cdr:y>
    </cdr:from>
    <cdr:to>
      <cdr:x>0.26071</cdr:x>
      <cdr:y>0.52419</cdr:y>
    </cdr:to>
    <cdr:sp macro="" textlink="">
      <cdr:nvSpPr>
        <cdr:cNvPr id="5" name="Text Box 3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995" y="1415334"/>
          <a:ext cx="142723" cy="169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0.62651</cdr:x>
      <cdr:y>0.49853</cdr:y>
    </cdr:from>
    <cdr:to>
      <cdr:x>0.66352</cdr:x>
      <cdr:y>0.63042</cdr:y>
    </cdr:to>
    <cdr:sp macro="" textlink="">
      <cdr:nvSpPr>
        <cdr:cNvPr id="6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39546" y="1507407"/>
          <a:ext cx="120478" cy="398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0.50581</cdr:x>
      <cdr:y>0.76069</cdr:y>
    </cdr:from>
    <cdr:to>
      <cdr:x>0.64388</cdr:x>
      <cdr:y>0.82162</cdr:y>
    </cdr:to>
    <cdr:sp macro="" textlink="">
      <cdr:nvSpPr>
        <cdr:cNvPr id="7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6599" y="2300121"/>
          <a:ext cx="449501" cy="184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塔底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0.04392</cdr:x>
      <cdr:y>0.09004</cdr:y>
    </cdr:from>
    <cdr:to>
      <cdr:x>0.19892</cdr:x>
      <cdr:y>0.15096</cdr:y>
    </cdr:to>
    <cdr:sp macro="" textlink="">
      <cdr:nvSpPr>
        <cdr:cNvPr id="8" name="Text Box 3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978" y="272245"/>
          <a:ext cx="504574" cy="184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塔頂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0.55989</cdr:x>
      <cdr:y>0.02696</cdr:y>
    </cdr:from>
    <cdr:to>
      <cdr:x>0.88938</cdr:x>
      <cdr:y>0.10282</cdr:y>
    </cdr:to>
    <cdr:sp macro="" textlink="">
      <cdr:nvSpPr>
        <cdr:cNvPr id="9" name="Text Box 3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2652" y="81526"/>
          <a:ext cx="1072641" cy="2293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  <a:ex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塔内濃度分布</a:t>
          </a:r>
        </a:p>
      </cdr:txBody>
    </cdr:sp>
  </cdr:relSizeAnchor>
  <cdr:relSizeAnchor xmlns:cdr="http://schemas.openxmlformats.org/drawingml/2006/chartDrawing">
    <cdr:from>
      <cdr:x>0.32194</cdr:x>
      <cdr:y>0.12198</cdr:y>
    </cdr:from>
    <cdr:to>
      <cdr:x>0.32584</cdr:x>
      <cdr:y>0.8294</cdr:y>
    </cdr:to>
    <cdr:sp macro="" textlink="">
      <cdr:nvSpPr>
        <cdr:cNvPr id="10" name="Line 308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8027" y="368829"/>
          <a:ext cx="12725" cy="21390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0.35166</cdr:x>
      <cdr:y>0.12443</cdr:y>
    </cdr:from>
    <cdr:to>
      <cdr:x>0.53044</cdr:x>
      <cdr:y>0.18087</cdr:y>
    </cdr:to>
    <cdr:sp macro="" textlink="">
      <cdr:nvSpPr>
        <cdr:cNvPr id="11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4804" y="376229"/>
          <a:ext cx="581981" cy="170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Z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=3.2 m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0.19632</cdr:x>
      <cdr:y>0.52852</cdr:y>
    </cdr:from>
    <cdr:to>
      <cdr:x>0.21697</cdr:x>
      <cdr:y>0.62809</cdr:y>
    </cdr:to>
    <cdr:sp macro="" textlink="">
      <cdr:nvSpPr>
        <cdr:cNvPr id="12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9095" y="1598098"/>
          <a:ext cx="67223" cy="3010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0.20812</cdr:x>
      <cdr:y>0.52598</cdr:y>
    </cdr:from>
    <cdr:to>
      <cdr:x>0.27124</cdr:x>
      <cdr:y>0.74494</cdr:y>
    </cdr:to>
    <cdr:sp macro="" textlink="">
      <cdr:nvSpPr>
        <cdr:cNvPr id="13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7504" y="1590416"/>
          <a:ext cx="205488" cy="662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0.50145</cdr:x>
      <cdr:y>0.48836</cdr:y>
    </cdr:from>
    <cdr:to>
      <cdr:x>0.53846</cdr:x>
      <cdr:y>0.62026</cdr:y>
    </cdr:to>
    <cdr:sp macro="" textlink="">
      <cdr:nvSpPr>
        <cdr:cNvPr id="14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32429" y="1476681"/>
          <a:ext cx="120478" cy="398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0.26401</cdr:x>
      <cdr:y>0.32093</cdr:y>
    </cdr:from>
    <cdr:to>
      <cdr:x>0.50874</cdr:x>
      <cdr:y>0.39341</cdr:y>
    </cdr:to>
    <cdr:sp macro="" textlink="">
      <cdr:nvSpPr>
        <cdr:cNvPr id="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712" y="970910"/>
          <a:ext cx="823846" cy="219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 </a:t>
          </a: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x-y</a:t>
          </a:r>
          <a:endParaRPr lang="ja-JP" alt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0.55243</cdr:x>
      <cdr:y>0.62969</cdr:y>
    </cdr:from>
    <cdr:to>
      <cdr:x>0.79716</cdr:x>
      <cdr:y>0.70217</cdr:y>
    </cdr:to>
    <cdr:sp macro="" textlink="">
      <cdr:nvSpPr>
        <cdr:cNvPr id="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9611" y="1905016"/>
          <a:ext cx="823846" cy="219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平衡線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 </a:t>
          </a: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x</a:t>
          </a:r>
          <a:r>
            <a:rPr lang="ja-JP" altLang="en-US" sz="1000" b="0" i="1" u="none" strike="noStrike" baseline="-25000">
              <a:solidFill>
                <a:srgbClr val="000000"/>
              </a:solidFill>
              <a:latin typeface="Arial"/>
              <a:ea typeface="ＭＳ Ｐゴシック"/>
              <a:cs typeface="Arial"/>
            </a:rPr>
            <a:t>i</a:t>
          </a: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-y</a:t>
          </a:r>
          <a:r>
            <a:rPr lang="ja-JP" altLang="en-US" sz="1000" b="0" i="1" u="none" strike="noStrike" baseline="-25000">
              <a:solidFill>
                <a:srgbClr val="000000"/>
              </a:solidFill>
              <a:latin typeface="Arial"/>
              <a:ea typeface="ＭＳ Ｐゴシック"/>
              <a:cs typeface="Arial"/>
            </a:rPr>
            <a:t>i</a:t>
          </a:r>
          <a:endParaRPr lang="ja-JP" altLang="en-US" sz="1000" b="0" i="1" u="none" strike="noStrike" baseline="-2500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0.3439</cdr:x>
      <cdr:y>0.39921</cdr:y>
    </cdr:from>
    <cdr:to>
      <cdr:x>0.41584</cdr:x>
      <cdr:y>0.49625</cdr:y>
    </cdr:to>
    <cdr:sp macro="" textlink="">
      <cdr:nvSpPr>
        <cdr:cNvPr id="4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57669" y="1207733"/>
          <a:ext cx="242141" cy="2935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0.56023</cdr:x>
      <cdr:y>0.53882</cdr:y>
    </cdr:from>
    <cdr:to>
      <cdr:x>0.59557</cdr:x>
      <cdr:y>0.61107</cdr:y>
    </cdr:to>
    <cdr:sp macro="" textlink="">
      <cdr:nvSpPr>
        <cdr:cNvPr id="5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85865" y="1630107"/>
          <a:ext cx="118992" cy="2185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0.68677</cdr:x>
      <cdr:y>0.02187</cdr:y>
    </cdr:from>
    <cdr:to>
      <cdr:x>0.86575</cdr:x>
      <cdr:y>0.09527</cdr:y>
    </cdr:to>
    <cdr:sp macro="" textlink="">
      <cdr:nvSpPr>
        <cdr:cNvPr id="6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1857" y="66163"/>
          <a:ext cx="602487" cy="2220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操作線</a:t>
          </a:r>
        </a:p>
      </cdr:txBody>
    </cdr:sp>
  </cdr:relSizeAnchor>
  <cdr:relSizeAnchor xmlns:cdr="http://schemas.openxmlformats.org/drawingml/2006/chartDrawing">
    <cdr:from>
      <cdr:x>0.04704</cdr:x>
      <cdr:y>0.74754</cdr:y>
    </cdr:from>
    <cdr:to>
      <cdr:x>0.19724</cdr:x>
      <cdr:y>0.80843</cdr:y>
    </cdr:to>
    <cdr:sp macro="" textlink="">
      <cdr:nvSpPr>
        <cdr:cNvPr id="7" name="Text Box 3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341" y="2261540"/>
          <a:ext cx="505604" cy="1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塔頂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0.59451</cdr:x>
      <cdr:y>0.10392</cdr:y>
    </cdr:from>
    <cdr:to>
      <cdr:x>0.72832</cdr:x>
      <cdr:y>0.16481</cdr:y>
    </cdr:to>
    <cdr:sp macro="" textlink="">
      <cdr:nvSpPr>
        <cdr:cNvPr id="8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1291" y="314378"/>
          <a:ext cx="450420" cy="1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塔底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0.65804</cdr:x>
      <cdr:y>0.07948</cdr:y>
    </cdr:from>
    <cdr:to>
      <cdr:x>0.80018</cdr:x>
      <cdr:y>0.12788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803" y="309960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塔底 Z=0</a:t>
          </a:r>
        </a:p>
      </cdr:txBody>
    </cdr:sp>
  </cdr:relSizeAnchor>
  <cdr:relSizeAnchor xmlns:cdr="http://schemas.openxmlformats.org/drawingml/2006/chartDrawing">
    <cdr:from>
      <cdr:x>0.6989</cdr:x>
      <cdr:y>0.43749</cdr:y>
    </cdr:from>
    <cdr:to>
      <cdr:x>0.84104</cdr:x>
      <cdr:y>0.48589</cdr:y>
    </cdr:to>
    <cdr:sp macro="" textlink="">
      <cdr:nvSpPr>
        <cdr:cNvPr id="1945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410" y="1717648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平衡線</a:t>
          </a:r>
        </a:p>
      </cdr:txBody>
    </cdr:sp>
  </cdr:relSizeAnchor>
  <cdr:relSizeAnchor xmlns:cdr="http://schemas.openxmlformats.org/drawingml/2006/chartDrawing">
    <cdr:from>
      <cdr:x>0.42685</cdr:x>
      <cdr:y>0.26165</cdr:y>
    </cdr:from>
    <cdr:to>
      <cdr:x>0.56899</cdr:x>
      <cdr:y>0.31005</cdr:y>
    </cdr:to>
    <cdr:sp macro="" textlink="">
      <cdr:nvSpPr>
        <cdr:cNvPr id="194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659" y="1026236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操作線</a:t>
          </a:r>
        </a:p>
      </cdr:txBody>
    </cdr:sp>
  </cdr:relSizeAnchor>
  <cdr:relSizeAnchor xmlns:cdr="http://schemas.openxmlformats.org/drawingml/2006/chartDrawing">
    <cdr:from>
      <cdr:x>0.15235</cdr:x>
      <cdr:y>0.56761</cdr:y>
    </cdr:from>
    <cdr:to>
      <cdr:x>0.2945</cdr:x>
      <cdr:y>0.61601</cdr:y>
    </cdr:to>
    <cdr:sp macro="" textlink="">
      <cdr:nvSpPr>
        <cdr:cNvPr id="1946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717" y="2229274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塔頂 z=Z</a:t>
          </a:r>
        </a:p>
      </cdr:txBody>
    </cdr:sp>
  </cdr:relSizeAnchor>
  <cdr:relSizeAnchor xmlns:cdr="http://schemas.openxmlformats.org/drawingml/2006/chartDrawing">
    <cdr:from>
      <cdr:x>0.59297</cdr:x>
      <cdr:y>0.12885</cdr:y>
    </cdr:from>
    <cdr:to>
      <cdr:x>0.73511</cdr:x>
      <cdr:y>0.17725</cdr:y>
    </cdr:to>
    <cdr:sp macro="" textlink="">
      <cdr:nvSpPr>
        <cdr:cNvPr id="1946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2496" y="504091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(x1, y1)</a:t>
          </a:r>
        </a:p>
      </cdr:txBody>
    </cdr:sp>
  </cdr:relSizeAnchor>
  <cdr:relSizeAnchor xmlns:cdr="http://schemas.openxmlformats.org/drawingml/2006/chartDrawing">
    <cdr:from>
      <cdr:x>0.16263</cdr:x>
      <cdr:y>0.62891</cdr:y>
    </cdr:from>
    <cdr:to>
      <cdr:x>0.30477</cdr:x>
      <cdr:y>0.67731</cdr:y>
    </cdr:to>
    <cdr:sp macro="" textlink="">
      <cdr:nvSpPr>
        <cdr:cNvPr id="19463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923" y="2470264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(x2, y2)</a:t>
          </a:r>
        </a:p>
      </cdr:txBody>
    </cdr:sp>
  </cdr:relSizeAnchor>
  <cdr:relSizeAnchor xmlns:cdr="http://schemas.openxmlformats.org/drawingml/2006/chartDrawing">
    <cdr:from>
      <cdr:x>0.13083</cdr:x>
      <cdr:y>0.17798</cdr:y>
    </cdr:from>
    <cdr:to>
      <cdr:x>0.9318</cdr:x>
      <cdr:y>0.89742</cdr:y>
    </cdr:to>
    <cdr:sp macro="" textlink="">
      <cdr:nvSpPr>
        <cdr:cNvPr id="19464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9427" y="697266"/>
          <a:ext cx="3991661" cy="28287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0.13083</cdr:x>
      <cdr:y>0.17701</cdr:y>
    </cdr:from>
    <cdr:to>
      <cdr:x>0.9318</cdr:x>
      <cdr:y>0.87042</cdr:y>
    </cdr:to>
    <cdr:sp macro="" textlink="">
      <cdr:nvSpPr>
        <cdr:cNvPr id="19465" name="Line 103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9427" y="693440"/>
          <a:ext cx="3991661" cy="27264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0.49755</cdr:x>
      <cdr:y>0.55059</cdr:y>
    </cdr:from>
    <cdr:to>
      <cdr:x>0.55994</cdr:x>
      <cdr:y>0.62891</cdr:y>
    </cdr:to>
    <cdr:sp macro="" textlink="">
      <cdr:nvSpPr>
        <cdr:cNvPr id="19466" name="Line 10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77008" y="2162332"/>
          <a:ext cx="310896" cy="3079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0.52226</cdr:x>
      <cdr:y>0.63401</cdr:y>
    </cdr:from>
    <cdr:to>
      <cdr:x>0.81119</cdr:x>
      <cdr:y>0.69409</cdr:y>
    </cdr:to>
    <cdr:sp macro="" textlink="">
      <cdr:nvSpPr>
        <cdr:cNvPr id="19467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0147" y="2490347"/>
          <a:ext cx="1439875" cy="236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傾き (Lmin/G)</a:t>
          </a:r>
        </a:p>
      </cdr:txBody>
    </cdr:sp>
  </cdr:relSizeAnchor>
  <cdr:relSizeAnchor xmlns:cdr="http://schemas.openxmlformats.org/drawingml/2006/chartDrawing">
    <cdr:from>
      <cdr:x>0.13083</cdr:x>
      <cdr:y>0.6953</cdr:y>
    </cdr:from>
    <cdr:to>
      <cdr:x>0.18122</cdr:x>
      <cdr:y>0.87042</cdr:y>
    </cdr:to>
    <cdr:sp macro="" textlink="">
      <cdr:nvSpPr>
        <cdr:cNvPr id="19469" name="Line 103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9427" y="2731337"/>
          <a:ext cx="251155" cy="688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0.57682</cdr:x>
      <cdr:y>0.58075</cdr:y>
    </cdr:from>
    <cdr:to>
      <cdr:x>0.80777</cdr:x>
      <cdr:y>0.66028</cdr:y>
    </cdr:to>
    <cdr:sp macro="" textlink="">
      <cdr:nvSpPr>
        <cdr:cNvPr id="1947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2029" y="2280915"/>
          <a:ext cx="1150925" cy="312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最小液流量</a:t>
          </a:r>
        </a:p>
      </cdr:txBody>
    </cdr:sp>
  </cdr:relSizeAnchor>
  <cdr:relSizeAnchor xmlns:cdr="http://schemas.openxmlformats.org/drawingml/2006/chartDrawing">
    <cdr:from>
      <cdr:x>0.8178</cdr:x>
      <cdr:y>0.1038</cdr:y>
    </cdr:from>
    <cdr:to>
      <cdr:x>0.95994</cdr:x>
      <cdr:y>0.1522</cdr:y>
    </cdr:to>
    <cdr:sp macro="" textlink="">
      <cdr:nvSpPr>
        <cdr:cNvPr id="19471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2941" y="405591"/>
          <a:ext cx="708355" cy="19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(x1*, y1)</a:t>
          </a:r>
        </a:p>
      </cdr:txBody>
    </cdr:sp>
  </cdr:relSizeAnchor>
  <cdr:relSizeAnchor xmlns:cdr="http://schemas.openxmlformats.org/drawingml/2006/chartDrawing">
    <cdr:from>
      <cdr:x>0.86917</cdr:x>
      <cdr:y>0.15293</cdr:y>
    </cdr:from>
    <cdr:to>
      <cdr:x>0.9318</cdr:x>
      <cdr:y>0.17701</cdr:y>
    </cdr:to>
    <cdr:sp macro="" textlink="">
      <cdr:nvSpPr>
        <cdr:cNvPr id="19472" name="Line 10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28973" y="598766"/>
          <a:ext cx="312115" cy="94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22496</xdr:colOff>
      <xdr:row>11</xdr:row>
      <xdr:rowOff>46569</xdr:rowOff>
    </xdr:from>
    <xdr:to>
      <xdr:col>9</xdr:col>
      <xdr:colOff>525397</xdr:colOff>
      <xdr:row>27</xdr:row>
      <xdr:rowOff>146241</xdr:rowOff>
    </xdr:to>
    <xdr:graphicFrame macro="">
      <xdr:nvGraphicFramePr>
        <xdr:cNvPr id="2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409854</xdr:colOff>
      <xdr:row>11</xdr:row>
      <xdr:rowOff>43721</xdr:rowOff>
    </xdr:from>
    <xdr:to>
      <xdr:col>14</xdr:col>
      <xdr:colOff>400642</xdr:colOff>
      <xdr:row>27</xdr:row>
      <xdr:rowOff>132605</xdr:rowOff>
    </xdr:to>
    <xdr:graphicFrame macro="">
      <xdr:nvGraphicFramePr>
        <xdr:cNvPr id="3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0.70029</cdr:x>
      <cdr:y>0.26419</cdr:y>
    </cdr:from>
    <cdr:to>
      <cdr:x>0.74905</cdr:x>
      <cdr:y>0.32382</cdr:y>
    </cdr:to>
    <cdr:sp macro="" textlink="">
      <cdr:nvSpPr>
        <cdr:cNvPr id="10250" name="Text Box 3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6639" y="727204"/>
          <a:ext cx="120919" cy="164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0.26583</cdr:x>
      <cdr:y>0.36155</cdr:y>
    </cdr:from>
    <cdr:to>
      <cdr:x>0.31989</cdr:x>
      <cdr:y>0.42118</cdr:y>
    </cdr:to>
    <cdr:sp macro="" textlink="">
      <cdr:nvSpPr>
        <cdr:cNvPr id="10253" name="Text Box 3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222" y="995189"/>
          <a:ext cx="134062" cy="164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0.62162</cdr:x>
      <cdr:y>0.32931</cdr:y>
    </cdr:from>
    <cdr:to>
      <cdr:x>0.71687</cdr:x>
      <cdr:y>0.55356</cdr:y>
    </cdr:to>
    <cdr:sp macro="" textlink="">
      <cdr:nvSpPr>
        <cdr:cNvPr id="10254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541536" y="906452"/>
          <a:ext cx="236208" cy="6172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0.66806</cdr:x>
      <cdr:y>0.69497</cdr:y>
    </cdr:from>
    <cdr:to>
      <cdr:x>0.83832</cdr:x>
      <cdr:y>0.7598</cdr:y>
    </cdr:to>
    <cdr:sp macro="" textlink="">
      <cdr:nvSpPr>
        <cdr:cNvPr id="10258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6712" y="1912964"/>
          <a:ext cx="422224" cy="1784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塔底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0.37028</cdr:x>
      <cdr:y>0.10463</cdr:y>
    </cdr:from>
    <cdr:to>
      <cdr:x>0.55276</cdr:x>
      <cdr:y>0.17258</cdr:y>
    </cdr:to>
    <cdr:sp macro="" textlink="">
      <cdr:nvSpPr>
        <cdr:cNvPr id="10259" name="Text Box 3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8250" y="288004"/>
          <a:ext cx="452521" cy="1870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塔頂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0.54102</cdr:x>
      <cdr:y>0.02339</cdr:y>
    </cdr:from>
    <cdr:to>
      <cdr:x>0.92207</cdr:x>
      <cdr:y>0.12633</cdr:y>
    </cdr:to>
    <cdr:sp macro="" textlink="">
      <cdr:nvSpPr>
        <cdr:cNvPr id="10260" name="Text Box 3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018" y="63742"/>
          <a:ext cx="947320" cy="2805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  <a:ex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 fontAlgn="t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塔内濃度分布</a:t>
          </a:r>
        </a:p>
      </cdr:txBody>
    </cdr:sp>
  </cdr:relSizeAnchor>
  <cdr:relSizeAnchor xmlns:cdr="http://schemas.openxmlformats.org/drawingml/2006/chartDrawing">
    <cdr:from>
      <cdr:x>0.85319</cdr:x>
      <cdr:y>0.70944</cdr:y>
    </cdr:from>
    <cdr:to>
      <cdr:x>0.92272</cdr:x>
      <cdr:y>0.77427</cdr:y>
    </cdr:to>
    <cdr:sp macro="" textlink="">
      <cdr:nvSpPr>
        <cdr:cNvPr id="16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5813" y="1952806"/>
          <a:ext cx="172426" cy="178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0.24649</cdr:x>
      <cdr:y>0.71009</cdr:y>
    </cdr:from>
    <cdr:to>
      <cdr:x>0.32631</cdr:x>
      <cdr:y>0.77038</cdr:y>
    </cdr:to>
    <cdr:sp macro="" textlink="">
      <cdr:nvSpPr>
        <cdr:cNvPr id="17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264" y="1954599"/>
          <a:ext cx="19795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0.58999</cdr:x>
      <cdr:y>0.55941</cdr:y>
    </cdr:from>
    <cdr:to>
      <cdr:x>0.66368</cdr:x>
      <cdr:y>0.64286</cdr:y>
    </cdr:to>
    <cdr:sp macro="" textlink="">
      <cdr:nvSpPr>
        <cdr:cNvPr id="18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115" y="1539815"/>
          <a:ext cx="182743" cy="22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0.21457</cdr:x>
      <cdr:y>0.42249</cdr:y>
    </cdr:from>
    <cdr:to>
      <cdr:x>0.27719</cdr:x>
      <cdr:y>0.56176</cdr:y>
    </cdr:to>
    <cdr:sp macro="" textlink="">
      <cdr:nvSpPr>
        <cdr:cNvPr id="20" name="Line 308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2113" y="1162936"/>
          <a:ext cx="155277" cy="3833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0.23355</cdr:x>
      <cdr:y>0.54676</cdr:y>
    </cdr:from>
    <cdr:to>
      <cdr:x>0.30723</cdr:x>
      <cdr:y>0.63021</cdr:y>
    </cdr:to>
    <cdr:sp macro="" textlink="">
      <cdr:nvSpPr>
        <cdr:cNvPr id="21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164" y="1505020"/>
          <a:ext cx="182742" cy="22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0.39831</cdr:x>
      <cdr:y>0.40651</cdr:y>
    </cdr:from>
    <cdr:to>
      <cdr:x>0.472</cdr:x>
      <cdr:y>0.48996</cdr:y>
    </cdr:to>
    <cdr:sp macro="" textlink="">
      <cdr:nvSpPr>
        <cdr:cNvPr id="22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950" y="1101310"/>
          <a:ext cx="183519" cy="226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0.12778</cdr:x>
      <cdr:y>0.78383</cdr:y>
    </cdr:from>
    <cdr:to>
      <cdr:x>0.18137</cdr:x>
      <cdr:y>0.84537</cdr:y>
    </cdr:to>
    <cdr:sp macro="" textlink="">
      <cdr:nvSpPr>
        <cdr:cNvPr id="15" name="Text Box 3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766" y="2172416"/>
          <a:ext cx="138701" cy="170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0.14108</cdr:x>
      <cdr:y>0.03529</cdr:y>
    </cdr:from>
    <cdr:to>
      <cdr:x>0.19466</cdr:x>
      <cdr:y>0.09683</cdr:y>
    </cdr:to>
    <cdr:sp macro="" textlink="">
      <cdr:nvSpPr>
        <cdr:cNvPr id="23" name="Text Box 3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79" y="97810"/>
          <a:ext cx="138701" cy="170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0.29575</cdr:x>
      <cdr:y>0.09784</cdr:y>
    </cdr:from>
    <cdr:to>
      <cdr:x>0.36528</cdr:x>
      <cdr:y>0.16619</cdr:y>
    </cdr:to>
    <cdr:sp macro="" textlink="">
      <cdr:nvSpPr>
        <cdr:cNvPr id="24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535" y="265068"/>
          <a:ext cx="17315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0.21138</cdr:x>
      <cdr:y>0.05476</cdr:y>
    </cdr:from>
    <cdr:to>
      <cdr:x>0.28091</cdr:x>
      <cdr:y>0.11601</cdr:y>
    </cdr:to>
    <cdr:sp macro="" textlink="">
      <cdr:nvSpPr>
        <cdr:cNvPr id="26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424" y="148340"/>
          <a:ext cx="17315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en-US" altLang="ja-JP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0.26697</cdr:x>
      <cdr:y>0.2336</cdr:y>
    </cdr:from>
    <cdr:to>
      <cdr:x>0.48272</cdr:x>
      <cdr:y>0.30929</cdr:y>
    </cdr:to>
    <cdr:sp macro="" textlink="">
      <cdr:nvSpPr>
        <cdr:cNvPr id="1640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233" y="651059"/>
          <a:ext cx="594979" cy="210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 </a:t>
          </a:r>
          <a:endParaRPr lang="ja-JP" alt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0.56737</cdr:x>
      <cdr:y>0.59374</cdr:y>
    </cdr:from>
    <cdr:to>
      <cdr:x>0.99774</cdr:x>
      <cdr:y>0.67446</cdr:y>
    </cdr:to>
    <cdr:sp macro="" textlink="">
      <cdr:nvSpPr>
        <cdr:cNvPr id="1640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4635" y="1654830"/>
          <a:ext cx="1186841" cy="224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平衡線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(ChemSep)</a:t>
          </a:r>
          <a:endParaRPr lang="ja-JP" altLang="en-US" sz="1000" b="0" i="1" u="none" strike="noStrike" baseline="-2500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0.37134</cdr:x>
      <cdr:y>0.30727</cdr:y>
    </cdr:from>
    <cdr:to>
      <cdr:x>0.46516</cdr:x>
      <cdr:y>0.47733</cdr:y>
    </cdr:to>
    <cdr:sp macro="" textlink="">
      <cdr:nvSpPr>
        <cdr:cNvPr id="16403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4049" y="856396"/>
          <a:ext cx="258736" cy="4739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0.643</cdr:x>
      <cdr:y>0.46401</cdr:y>
    </cdr:from>
    <cdr:to>
      <cdr:x>0.72336</cdr:x>
      <cdr:y>0.5961</cdr:y>
    </cdr:to>
    <cdr:sp macro="" textlink="">
      <cdr:nvSpPr>
        <cdr:cNvPr id="16404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73223" y="1293256"/>
          <a:ext cx="221595" cy="3681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0.77414</cdr:x>
      <cdr:y>0.00738</cdr:y>
    </cdr:from>
    <cdr:to>
      <cdr:x>0.98382</cdr:x>
      <cdr:y>0.10981</cdr:y>
    </cdr:to>
    <cdr:sp macro="" textlink="">
      <cdr:nvSpPr>
        <cdr:cNvPr id="1640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4872" y="20575"/>
          <a:ext cx="578226" cy="285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 fontAlgn="t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操作線</a:t>
          </a:r>
        </a:p>
      </cdr:txBody>
    </cdr:sp>
  </cdr:relSizeAnchor>
  <cdr:relSizeAnchor xmlns:cdr="http://schemas.openxmlformats.org/drawingml/2006/chartDrawing">
    <cdr:from>
      <cdr:x>0.06728</cdr:x>
      <cdr:y>0.73688</cdr:y>
    </cdr:from>
    <cdr:to>
      <cdr:x>0.27013</cdr:x>
      <cdr:y>0.80124</cdr:y>
    </cdr:to>
    <cdr:sp macro="" textlink="">
      <cdr:nvSpPr>
        <cdr:cNvPr id="10" name="Text Box 3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51" y="2053779"/>
          <a:ext cx="559404" cy="179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塔頂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0.52044</cdr:x>
      <cdr:y>0.13754</cdr:y>
    </cdr:from>
    <cdr:to>
      <cdr:x>0.70115</cdr:x>
      <cdr:y>0.2019</cdr:y>
    </cdr:to>
    <cdr:sp macro="" textlink="">
      <cdr:nvSpPr>
        <cdr:cNvPr id="11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5222" y="383352"/>
          <a:ext cx="498348" cy="179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塔底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0.56793</cdr:x>
      <cdr:y>0.71118</cdr:y>
    </cdr:from>
    <cdr:to>
      <cdr:x>0.81057</cdr:x>
      <cdr:y>0.78191</cdr:y>
    </cdr:to>
    <cdr:sp macro="" textlink="">
      <cdr:nvSpPr>
        <cdr:cNvPr id="9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199" y="1982127"/>
          <a:ext cx="669134" cy="197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m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=30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0.51111</cdr:x>
      <cdr:y>0.58991</cdr:y>
    </cdr:from>
    <cdr:to>
      <cdr:x>0.5784</cdr:x>
      <cdr:y>0.71936</cdr:y>
    </cdr:to>
    <cdr:sp macro="" textlink="">
      <cdr:nvSpPr>
        <cdr:cNvPr id="12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9500" y="1644134"/>
          <a:ext cx="185580" cy="360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0.41097</cdr:x>
      <cdr:y>0.72547</cdr:y>
    </cdr:from>
    <cdr:to>
      <cdr:x>0.63751</cdr:x>
      <cdr:y>0.7942</cdr:y>
    </cdr:to>
    <cdr:sp macro="" textlink="">
      <cdr:nvSpPr>
        <cdr:cNvPr id="1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330" y="2021967"/>
          <a:ext cx="624734" cy="191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</a:t>
          </a:r>
          <a:endParaRPr lang="ja-JP" altLang="en-US" sz="1000" b="0" i="1" u="none" strike="noStrike" baseline="-2500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0.47275</cdr:x>
      <cdr:y>0.66295</cdr:y>
    </cdr:from>
    <cdr:to>
      <cdr:x>0.50366</cdr:x>
      <cdr:y>0.72608</cdr:y>
    </cdr:to>
    <cdr:sp macro="" textlink="">
      <cdr:nvSpPr>
        <cdr:cNvPr id="14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03715" y="1847709"/>
          <a:ext cx="85252" cy="1759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0.7294</cdr:x>
      <cdr:y>0.13461</cdr:y>
    </cdr:from>
    <cdr:to>
      <cdr:x>0.80636</cdr:x>
      <cdr:y>0.19906</cdr:y>
    </cdr:to>
    <cdr:sp macro="" textlink="">
      <cdr:nvSpPr>
        <cdr:cNvPr id="15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1483" y="375181"/>
          <a:ext cx="212234" cy="179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0.63835</cdr:x>
      <cdr:y>0.33021</cdr:y>
    </cdr:from>
    <cdr:to>
      <cdr:x>0.71656</cdr:x>
      <cdr:y>0.42131</cdr:y>
    </cdr:to>
    <cdr:sp macro="" textlink="">
      <cdr:nvSpPr>
        <cdr:cNvPr id="16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0383" y="920325"/>
          <a:ext cx="215699" cy="25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0.48473</cdr:x>
      <cdr:y>0.31207</cdr:y>
    </cdr:from>
    <cdr:to>
      <cdr:x>0.5663</cdr:x>
      <cdr:y>0.39503</cdr:y>
    </cdr:to>
    <cdr:sp macro="" textlink="">
      <cdr:nvSpPr>
        <cdr:cNvPr id="17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6747" y="869776"/>
          <a:ext cx="224948" cy="231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0.45456</cdr:x>
      <cdr:y>0.49694</cdr:y>
    </cdr:from>
    <cdr:to>
      <cdr:x>0.53613</cdr:x>
      <cdr:y>0.57594</cdr:y>
    </cdr:to>
    <cdr:sp macro="" textlink="">
      <cdr:nvSpPr>
        <cdr:cNvPr id="18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3551" y="1385034"/>
          <a:ext cx="224947" cy="220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0.31486</cdr:x>
      <cdr:y>0.49135</cdr:y>
    </cdr:from>
    <cdr:to>
      <cdr:x>0.39643</cdr:x>
      <cdr:y>0.57431</cdr:y>
    </cdr:to>
    <cdr:sp macro="" textlink="">
      <cdr:nvSpPr>
        <cdr:cNvPr id="19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305" y="1369448"/>
          <a:ext cx="224948" cy="231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0.16771</cdr:x>
      <cdr:y>0.68142</cdr:y>
    </cdr:from>
    <cdr:to>
      <cdr:x>0.24467</cdr:x>
      <cdr:y>0.74786</cdr:y>
    </cdr:to>
    <cdr:sp macro="" textlink="">
      <cdr:nvSpPr>
        <cdr:cNvPr id="20" name="Text Box 3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1" y="1899181"/>
          <a:ext cx="212234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ｙ</a:t>
          </a:r>
          <a:r>
            <a:rPr lang="en-US" altLang="ja-JP" sz="1000" b="0" i="1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endParaRPr lang="ja-JP" altLang="en-US" sz="1000" b="0" i="1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5</xdr:row>
      <xdr:rowOff>118110</xdr:rowOff>
    </xdr:from>
    <xdr:to>
      <xdr:col>14</xdr:col>
      <xdr:colOff>312420</xdr:colOff>
      <xdr:row>27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73"/>
  <sheetViews>
    <sheetView tabSelected="1" zoomScale="124" zoomScaleNormal="124" workbookViewId="0">
      <selection activeCell="G23" sqref="G23"/>
    </sheetView>
  </sheetViews>
  <sheetFormatPr defaultColWidth="12" defaultRowHeight="13.2" x14ac:dyDescent="0.2"/>
  <cols>
    <col min="1" max="1" width="15.140625" style="2" customWidth="1"/>
    <col min="2" max="2" width="12.140625" style="4" customWidth="1"/>
    <col min="3" max="3" width="12" style="4" customWidth="1"/>
    <col min="4" max="4" width="8" style="4" customWidth="1"/>
    <col min="5" max="5" width="12.140625" style="4" customWidth="1"/>
    <col min="6" max="6" width="8.140625" style="4" customWidth="1"/>
    <col min="7" max="10" width="12" style="4" customWidth="1"/>
    <col min="11" max="11" width="14.7109375" style="4" customWidth="1"/>
    <col min="12" max="16384" width="12" style="4"/>
  </cols>
  <sheetData>
    <row r="1" spans="1:15" ht="13.8" thickBot="1" x14ac:dyDescent="0.25">
      <c r="A1" s="2" t="s">
        <v>45</v>
      </c>
      <c r="B1" s="3">
        <v>2</v>
      </c>
      <c r="F1" s="4" t="s">
        <v>1</v>
      </c>
      <c r="K1" s="4" t="s">
        <v>23</v>
      </c>
    </row>
    <row r="2" spans="1:15" x14ac:dyDescent="0.2">
      <c r="A2" s="2" t="s">
        <v>11</v>
      </c>
      <c r="B2" s="4" t="s">
        <v>12</v>
      </c>
      <c r="C2" s="4" t="s">
        <v>13</v>
      </c>
      <c r="F2" s="5" t="s">
        <v>6</v>
      </c>
      <c r="G2" s="6">
        <v>30</v>
      </c>
      <c r="I2" s="7"/>
      <c r="K2" s="4" t="s">
        <v>24</v>
      </c>
    </row>
    <row r="3" spans="1:15" x14ac:dyDescent="0.2">
      <c r="A3" s="2">
        <v>3.4999999999999956</v>
      </c>
      <c r="B3" s="4">
        <v>6.3888767435209895E-3</v>
      </c>
      <c r="C3" s="4">
        <v>-8.0569461322601031E-5</v>
      </c>
      <c r="F3" s="5" t="s">
        <v>18</v>
      </c>
      <c r="G3" s="6">
        <v>125</v>
      </c>
      <c r="H3" s="4" t="s">
        <v>35</v>
      </c>
      <c r="K3" s="4" t="s">
        <v>25</v>
      </c>
    </row>
    <row r="4" spans="1:15" ht="13.8" thickBot="1" x14ac:dyDescent="0.25">
      <c r="B4" s="8" t="s">
        <v>14</v>
      </c>
      <c r="C4" s="8" t="s">
        <v>15</v>
      </c>
      <c r="D4" s="8"/>
      <c r="E4" s="8"/>
      <c r="F4" s="5" t="s">
        <v>17</v>
      </c>
      <c r="G4" s="6">
        <v>7003</v>
      </c>
      <c r="H4" s="4" t="s">
        <v>36</v>
      </c>
      <c r="K4" s="4" t="s">
        <v>26</v>
      </c>
    </row>
    <row r="5" spans="1:15" ht="13.8" thickBot="1" x14ac:dyDescent="0.25">
      <c r="A5" s="2" t="s">
        <v>2</v>
      </c>
      <c r="B5" s="28">
        <f>-(G3/G6)*(B3-G2*(G5*C3-B3)/(G5-G2))</f>
        <v>-1.1469941777019016E-2</v>
      </c>
      <c r="C5" s="29">
        <f>-(G4/G13)*((G5*C3-B3)/(G5-G2)-C3)</f>
        <v>-2.5591124000488651E-4</v>
      </c>
      <c r="D5" s="9"/>
      <c r="E5" s="9"/>
      <c r="F5" s="5" t="s">
        <v>16</v>
      </c>
      <c r="G5" s="4">
        <f>-G4/G3</f>
        <v>-56.024000000000001</v>
      </c>
      <c r="M5" s="4" t="s">
        <v>24</v>
      </c>
    </row>
    <row r="6" spans="1:15" ht="13.8" thickBot="1" x14ac:dyDescent="0.25">
      <c r="F6" s="5" t="s">
        <v>7</v>
      </c>
      <c r="G6" s="4">
        <v>62.5</v>
      </c>
      <c r="H6" s="4" t="s">
        <v>34</v>
      </c>
      <c r="M6" s="4" t="s">
        <v>38</v>
      </c>
      <c r="N6" s="4">
        <v>0.5</v>
      </c>
      <c r="O6" s="4" t="s">
        <v>39</v>
      </c>
    </row>
    <row r="7" spans="1:15" x14ac:dyDescent="0.2">
      <c r="A7" s="2" t="s">
        <v>21</v>
      </c>
      <c r="B7" s="10">
        <v>0</v>
      </c>
      <c r="F7" s="5" t="s">
        <v>46</v>
      </c>
      <c r="G7" s="6">
        <v>0.1</v>
      </c>
      <c r="M7" s="4" t="s">
        <v>40</v>
      </c>
      <c r="N7" s="4">
        <f>G6/N6</f>
        <v>125</v>
      </c>
    </row>
    <row r="8" spans="1:15" x14ac:dyDescent="0.2">
      <c r="A8" s="11" t="s">
        <v>0</v>
      </c>
      <c r="B8" s="12">
        <v>3.5</v>
      </c>
      <c r="F8" s="5" t="s">
        <v>47</v>
      </c>
      <c r="G8" s="4">
        <f>G7/G2</f>
        <v>3.3333333333333335E-3</v>
      </c>
      <c r="M8" s="4" t="s">
        <v>41</v>
      </c>
      <c r="N8" s="4">
        <v>0.4</v>
      </c>
      <c r="O8" s="4" t="s">
        <v>42</v>
      </c>
    </row>
    <row r="9" spans="1:15" ht="13.8" thickBot="1" x14ac:dyDescent="0.25">
      <c r="A9" s="2" t="s">
        <v>22</v>
      </c>
      <c r="B9" s="13">
        <v>0.1</v>
      </c>
      <c r="F9" s="5" t="s">
        <v>48</v>
      </c>
      <c r="G9" s="4">
        <v>0.01</v>
      </c>
      <c r="L9" s="14"/>
      <c r="M9" s="4" t="s">
        <v>43</v>
      </c>
      <c r="N9" s="4">
        <f>G13/N8</f>
        <v>7003.1250000000009</v>
      </c>
    </row>
    <row r="10" spans="1:15" x14ac:dyDescent="0.2">
      <c r="A10" s="2" t="s">
        <v>3</v>
      </c>
      <c r="F10" s="5" t="s">
        <v>49</v>
      </c>
      <c r="G10" s="4">
        <v>0</v>
      </c>
    </row>
    <row r="11" spans="1:15" ht="13.8" thickBot="1" x14ac:dyDescent="0.25">
      <c r="A11" s="2" t="s">
        <v>44</v>
      </c>
      <c r="B11" s="9" t="s">
        <v>4</v>
      </c>
      <c r="C11" s="9" t="s">
        <v>5</v>
      </c>
      <c r="D11" s="9" t="s">
        <v>19</v>
      </c>
      <c r="E11" s="9" t="s">
        <v>20</v>
      </c>
      <c r="F11" s="5" t="s">
        <v>8</v>
      </c>
      <c r="G11" s="4">
        <f>G6*(G7-G9)/(G8-G10)</f>
        <v>1687.5000000000002</v>
      </c>
      <c r="H11" s="4" t="s">
        <v>34</v>
      </c>
    </row>
    <row r="12" spans="1:15" ht="13.8" thickBot="1" x14ac:dyDescent="0.25">
      <c r="A12" s="6">
        <v>0</v>
      </c>
      <c r="B12" s="15">
        <f>G7</f>
        <v>0.1</v>
      </c>
      <c r="C12" s="26">
        <f>G14</f>
        <v>2.008032128514056E-3</v>
      </c>
      <c r="D12" s="5">
        <f>$G$2*($G$5*C12-B12)/($G$5-$G$2)</f>
        <v>7.4106525609552512E-2</v>
      </c>
      <c r="E12" s="16">
        <f>($G$5*C12-B12)/($G$5-$G$2)</f>
        <v>2.4702175203184171E-3</v>
      </c>
      <c r="F12" s="5" t="s">
        <v>9</v>
      </c>
      <c r="G12" s="4">
        <v>1.66</v>
      </c>
      <c r="J12" s="17"/>
      <c r="L12" s="14"/>
    </row>
    <row r="13" spans="1:15" x14ac:dyDescent="0.2">
      <c r="A13" s="6">
        <v>0.1</v>
      </c>
      <c r="B13" s="18">
        <v>9.49312409501685E-2</v>
      </c>
      <c r="C13" s="27">
        <v>1.8949406726945224E-3</v>
      </c>
      <c r="D13" s="5">
        <f t="shared" ref="D13:D30" si="0">$G$2*($G$5*C13-B13)/($G$5-$G$2)</f>
        <v>7.012928852315857E-2</v>
      </c>
      <c r="E13" s="16">
        <f t="shared" ref="E13:E30" si="1">($G$5*C13-B13)/($G$5-$G$2)</f>
        <v>2.3376429507719521E-3</v>
      </c>
      <c r="F13" s="5" t="s">
        <v>10</v>
      </c>
      <c r="G13" s="14">
        <f>G12*G11</f>
        <v>2801.2500000000005</v>
      </c>
      <c r="H13" s="4" t="s">
        <v>34</v>
      </c>
      <c r="J13" s="18"/>
    </row>
    <row r="14" spans="1:15" x14ac:dyDescent="0.2">
      <c r="A14" s="6">
        <v>0.2</v>
      </c>
      <c r="B14" s="18">
        <v>9.007615202226954E-2</v>
      </c>
      <c r="C14" s="27">
        <v>1.7866165109832561E-3</v>
      </c>
      <c r="D14" s="5">
        <f t="shared" si="0"/>
        <v>6.6319709185900036E-2</v>
      </c>
      <c r="E14" s="16">
        <f t="shared" si="1"/>
        <v>2.2106569728633342E-3</v>
      </c>
      <c r="F14" s="20" t="s">
        <v>50</v>
      </c>
      <c r="G14" s="4">
        <f>(G6/G13)*(G7-G9)+G10</f>
        <v>2.008032128514056E-3</v>
      </c>
      <c r="J14" s="18"/>
      <c r="K14" s="16"/>
    </row>
    <row r="15" spans="1:15" x14ac:dyDescent="0.2">
      <c r="A15" s="6">
        <v>0.3</v>
      </c>
      <c r="B15" s="18">
        <v>8.5425726096304361E-2</v>
      </c>
      <c r="C15" s="27">
        <v>1.6828586813097805E-3</v>
      </c>
      <c r="D15" s="5">
        <f t="shared" si="0"/>
        <v>6.2670720098345858E-2</v>
      </c>
      <c r="E15" s="16">
        <f t="shared" si="1"/>
        <v>2.0890240032781955E-3</v>
      </c>
      <c r="F15" s="20"/>
      <c r="J15" s="18"/>
      <c r="K15" s="19"/>
    </row>
    <row r="16" spans="1:15" x14ac:dyDescent="0.2">
      <c r="A16" s="6">
        <v>0.39999999999999997</v>
      </c>
      <c r="B16" s="18">
        <v>8.0971335741347877E-2</v>
      </c>
      <c r="C16" s="27">
        <v>1.5834746930242722E-3</v>
      </c>
      <c r="D16" s="5">
        <f t="shared" si="0"/>
        <v>5.917555168674081E-2</v>
      </c>
      <c r="E16" s="16">
        <f t="shared" si="1"/>
        <v>1.9725183895580268E-3</v>
      </c>
      <c r="F16" s="20"/>
      <c r="J16" s="18"/>
      <c r="K16" s="19"/>
    </row>
    <row r="17" spans="1:11" x14ac:dyDescent="0.2">
      <c r="A17" s="6">
        <v>0.49999999999999994</v>
      </c>
      <c r="B17" s="18">
        <v>7.670471721001168E-2</v>
      </c>
      <c r="C17" s="27">
        <v>1.4882801697905328E-3</v>
      </c>
      <c r="D17" s="5">
        <f t="shared" si="0"/>
        <v>5.5827719744149254E-2</v>
      </c>
      <c r="E17" s="16">
        <f t="shared" si="1"/>
        <v>1.8609239914716418E-3</v>
      </c>
      <c r="F17" s="20"/>
      <c r="J17" s="18"/>
      <c r="K17" s="19"/>
    </row>
    <row r="18" spans="1:11" x14ac:dyDescent="0.2">
      <c r="A18" s="6">
        <v>0.6</v>
      </c>
      <c r="B18" s="18">
        <v>7.26179551076096E-2</v>
      </c>
      <c r="C18" s="27">
        <v>1.3970985075325659E-3</v>
      </c>
      <c r="D18" s="5">
        <f t="shared" si="0"/>
        <v>5.2621013401009289E-2</v>
      </c>
      <c r="E18" s="16">
        <f t="shared" si="1"/>
        <v>1.7540337800336428E-3</v>
      </c>
      <c r="F18" s="20"/>
      <c r="J18" s="18"/>
      <c r="K18" s="19"/>
    </row>
    <row r="19" spans="1:11" x14ac:dyDescent="0.2">
      <c r="A19" s="6">
        <v>0.70000000000000007</v>
      </c>
      <c r="B19" s="18">
        <v>6.8703467707584343E-2</v>
      </c>
      <c r="C19" s="27">
        <v>1.3097605468001864E-3</v>
      </c>
      <c r="D19" s="5">
        <f t="shared" si="0"/>
        <v>4.9549483602779915E-2</v>
      </c>
      <c r="E19" s="16">
        <f t="shared" si="1"/>
        <v>1.6516494534259971E-3</v>
      </c>
      <c r="F19" s="21"/>
      <c r="J19" s="18"/>
      <c r="K19" s="19"/>
    </row>
    <row r="20" spans="1:11" x14ac:dyDescent="0.2">
      <c r="A20" s="6">
        <v>0.80000000000000016</v>
      </c>
      <c r="B20" s="18">
        <v>6.4953992885952327E-2</v>
      </c>
      <c r="C20" s="27">
        <v>1.2261042589458355E-3</v>
      </c>
      <c r="D20" s="5">
        <f t="shared" si="0"/>
        <v>4.6607432073305297E-2</v>
      </c>
      <c r="E20" s="16">
        <f t="shared" si="1"/>
        <v>1.5535810691101764E-3</v>
      </c>
      <c r="F20" s="21"/>
      <c r="J20" s="18"/>
      <c r="K20" s="19"/>
    </row>
    <row r="21" spans="1:11" x14ac:dyDescent="0.2">
      <c r="A21" s="6">
        <v>0.90000000000000024</v>
      </c>
      <c r="B21" s="18">
        <v>6.1362574648672605E-2</v>
      </c>
      <c r="C21" s="27">
        <v>1.1459744455304022E-3</v>
      </c>
      <c r="D21" s="5">
        <f t="shared" si="0"/>
        <v>4.3789400743420852E-2</v>
      </c>
      <c r="E21" s="16">
        <f t="shared" si="1"/>
        <v>1.4596466914473618E-3</v>
      </c>
      <c r="F21" s="21"/>
      <c r="J21" s="18"/>
      <c r="K21" s="19"/>
    </row>
    <row r="22" spans="1:11" x14ac:dyDescent="0.2">
      <c r="A22" s="6">
        <v>1.0000000000000002</v>
      </c>
      <c r="B22" s="18">
        <v>5.7922550226945389E-2</v>
      </c>
      <c r="C22" s="27">
        <v>1.0692224504003885E-3</v>
      </c>
      <c r="D22" s="5">
        <f t="shared" si="0"/>
        <v>4.1090161625189511E-2</v>
      </c>
      <c r="E22" s="16">
        <f t="shared" si="1"/>
        <v>1.3696720541729838E-3</v>
      </c>
      <c r="F22" s="21"/>
      <c r="J22" s="18"/>
      <c r="K22" s="19"/>
    </row>
    <row r="23" spans="1:11" x14ac:dyDescent="0.2">
      <c r="A23" s="6">
        <v>1.1000000000000003</v>
      </c>
      <c r="B23" s="18">
        <v>5.4627537716499655E-2</v>
      </c>
      <c r="C23" s="27">
        <v>9.9570588390226859E-4</v>
      </c>
      <c r="D23" s="5">
        <f t="shared" si="0"/>
        <v>3.8504707112982546E-2</v>
      </c>
      <c r="E23" s="16">
        <f t="shared" si="1"/>
        <v>1.2834902370994182E-3</v>
      </c>
      <c r="F23" s="21"/>
      <c r="J23" s="18"/>
      <c r="K23" s="19"/>
    </row>
    <row r="24" spans="1:11" x14ac:dyDescent="0.2">
      <c r="A24" s="6">
        <v>1.2000000000000004</v>
      </c>
      <c r="B24" s="18">
        <v>5.1471424237938185E-2</v>
      </c>
      <c r="C24" s="27">
        <v>9.2528835872240532E-4</v>
      </c>
      <c r="D24" s="5">
        <f t="shared" si="0"/>
        <v>3.6028240693411914E-2</v>
      </c>
      <c r="E24" s="16">
        <f t="shared" si="1"/>
        <v>1.2009413564470638E-3</v>
      </c>
      <c r="F24" s="21"/>
      <c r="J24" s="18"/>
      <c r="K24" s="19"/>
    </row>
    <row r="25" spans="1:11" x14ac:dyDescent="0.2">
      <c r="A25" s="6">
        <v>1.3000000000000005</v>
      </c>
      <c r="B25" s="18">
        <v>4.8448354596175303E-2</v>
      </c>
      <c r="C25" s="27">
        <v>8.5783923686245705E-4</v>
      </c>
      <c r="D25" s="5">
        <f t="shared" si="0"/>
        <v>3.3656168046879105E-2</v>
      </c>
      <c r="E25" s="16">
        <f t="shared" si="1"/>
        <v>1.1218722682293035E-3</v>
      </c>
      <c r="F25" s="21"/>
      <c r="J25" s="18"/>
      <c r="K25" s="19"/>
    </row>
    <row r="26" spans="1:11" x14ac:dyDescent="0.2">
      <c r="A26" s="6">
        <v>1.4000000000000006</v>
      </c>
      <c r="B26" s="18">
        <v>4.5552720417928391E-2</v>
      </c>
      <c r="C26" s="27">
        <v>7.9323338728086597E-4</v>
      </c>
      <c r="D26" s="5">
        <f t="shared" si="0"/>
        <v>3.1384088524232176E-2</v>
      </c>
      <c r="E26" s="16">
        <f t="shared" si="1"/>
        <v>1.0461362841410727E-3</v>
      </c>
      <c r="F26" s="21"/>
      <c r="J26" s="18"/>
      <c r="K26" s="19"/>
    </row>
    <row r="27" spans="1:11" x14ac:dyDescent="0.2">
      <c r="A27" s="6">
        <v>1.5000000000000007</v>
      </c>
      <c r="B27" s="18">
        <v>4.2779149747111098E-2</v>
      </c>
      <c r="C27" s="27">
        <v>7.3135095375080584E-4</v>
      </c>
      <c r="D27" s="5">
        <f t="shared" si="0"/>
        <v>2.9207786982718628E-2</v>
      </c>
      <c r="E27" s="16">
        <f t="shared" si="1"/>
        <v>9.7359289942395427E-4</v>
      </c>
      <c r="F27" s="21"/>
      <c r="G27" s="1"/>
      <c r="J27" s="18"/>
      <c r="K27" s="19"/>
    </row>
    <row r="28" spans="1:11" x14ac:dyDescent="0.2">
      <c r="A28" s="6">
        <v>1.6000000000000008</v>
      </c>
      <c r="B28" s="18">
        <v>4.0122497078825752E-2</v>
      </c>
      <c r="C28" s="27">
        <v>6.7207713250392177E-4</v>
      </c>
      <c r="D28" s="5">
        <f t="shared" si="0"/>
        <v>2.7123225966088117E-2</v>
      </c>
      <c r="E28" s="16">
        <f t="shared" si="1"/>
        <v>9.0410753220293723E-4</v>
      </c>
      <c r="F28" s="21"/>
      <c r="J28" s="18"/>
      <c r="K28" s="19"/>
    </row>
    <row r="29" spans="1:11" x14ac:dyDescent="0.2">
      <c r="A29" s="6">
        <v>1.7000000000000008</v>
      </c>
      <c r="B29" s="18">
        <v>3.7577833813466119E-2</v>
      </c>
      <c r="C29" s="27">
        <v>6.1530195924734818E-4</v>
      </c>
      <c r="D29" s="5">
        <f t="shared" si="0"/>
        <v>2.5126538214337701E-2</v>
      </c>
      <c r="E29" s="16">
        <f t="shared" si="1"/>
        <v>8.3755127381125683E-4</v>
      </c>
      <c r="F29" s="21"/>
      <c r="J29" s="18"/>
      <c r="K29" s="19"/>
    </row>
    <row r="30" spans="1:11" x14ac:dyDescent="0.2">
      <c r="A30" s="6">
        <v>1.8000000000000009</v>
      </c>
      <c r="B30" s="18">
        <v>3.5140439113221004E-2</v>
      </c>
      <c r="C30" s="27">
        <v>5.6092010515888064E-4</v>
      </c>
      <c r="D30" s="5">
        <f t="shared" si="0"/>
        <v>2.321401948920376E-2</v>
      </c>
      <c r="E30" s="16">
        <f t="shared" si="1"/>
        <v>7.7380064964012527E-4</v>
      </c>
      <c r="F30" s="21"/>
      <c r="J30" s="18"/>
      <c r="K30" s="19"/>
    </row>
    <row r="31" spans="1:11" x14ac:dyDescent="0.2">
      <c r="A31" s="6">
        <v>1.900000000000001</v>
      </c>
      <c r="B31" s="18">
        <v>3.2805791144015793E-2</v>
      </c>
      <c r="C31" s="27">
        <v>5.0883068148183444E-4</v>
      </c>
      <c r="D31" s="5">
        <f>$G$2*($G$5*C31-B31)/($G$5-$G$2)</f>
        <v>2.1382121702090376E-2</v>
      </c>
      <c r="E31" s="16">
        <f>($G$5*C31-B31)/($G$5-$G$2)</f>
        <v>7.1273739006967921E-4</v>
      </c>
      <c r="F31" s="21"/>
      <c r="J31" s="18"/>
      <c r="K31" s="19"/>
    </row>
    <row r="32" spans="1:11" x14ac:dyDescent="0.2">
      <c r="A32" s="6">
        <v>2.0000000000000009</v>
      </c>
      <c r="B32" s="18">
        <v>3.0569558686644037E-2</v>
      </c>
      <c r="C32" s="27">
        <v>4.5893705235707422E-4</v>
      </c>
      <c r="D32" s="5">
        <f>$G$2*($G$5*C32-B32)/($G$5-$G$2)</f>
        <v>1.9627446331685377E-2</v>
      </c>
      <c r="E32" s="16">
        <f>($G$5*C32-B32)/($G$5-$G$2)</f>
        <v>6.5424821105617922E-4</v>
      </c>
      <c r="F32" s="21"/>
      <c r="J32" s="18"/>
      <c r="K32" s="19"/>
    </row>
    <row r="33" spans="1:11" x14ac:dyDescent="0.2">
      <c r="A33" s="6">
        <v>2.1000000000000005</v>
      </c>
      <c r="B33" s="18">
        <v>2.8427593101526157E-2</v>
      </c>
      <c r="C33" s="27">
        <v>4.1114665554498406E-4</v>
      </c>
      <c r="D33" s="5">
        <f>$G$2*($G$5*C33-B33)/($G$5-$G$2)</f>
        <v>1.7946738119052244E-2</v>
      </c>
      <c r="E33" s="16">
        <f>($G$5*C33-B33)/($G$5-$G$2)</f>
        <v>5.9822460396840812E-4</v>
      </c>
      <c r="F33" s="21"/>
      <c r="J33" s="18"/>
      <c r="K33" s="19"/>
    </row>
    <row r="34" spans="1:11" x14ac:dyDescent="0.2">
      <c r="A34" s="6">
        <v>2.2000000000000002</v>
      </c>
      <c r="B34" s="18">
        <v>2.6375920632188292E-2</v>
      </c>
      <c r="C34" s="27">
        <v>3.6537083070478177E-4</v>
      </c>
      <c r="D34" s="5">
        <f t="shared" ref="D34:D41" si="2">$G$2*($G$5*C34-B34)/($G$5-$G$2)</f>
        <v>1.6336879028501228E-2</v>
      </c>
      <c r="E34" s="16">
        <f t="shared" ref="E34:E41" si="3">($G$5*C34-B34)/($G$5-$G$2)</f>
        <v>5.4456263428337426E-4</v>
      </c>
      <c r="J34" s="18"/>
      <c r="K34" s="19"/>
    </row>
    <row r="35" spans="1:11" x14ac:dyDescent="0.2">
      <c r="A35" s="6">
        <v>2.2999999999999998</v>
      </c>
      <c r="B35" s="18">
        <v>2.4410735033182848E-2</v>
      </c>
      <c r="C35" s="27">
        <v>3.2152465491260316E-4</v>
      </c>
      <c r="D35" s="5">
        <f t="shared" si="2"/>
        <v>1.4794882463035848E-2</v>
      </c>
      <c r="E35" s="16">
        <f t="shared" si="3"/>
        <v>4.9316274876786163E-4</v>
      </c>
    </row>
    <row r="36" spans="1:11" x14ac:dyDescent="0.2">
      <c r="A36" s="6">
        <v>2.3999999999999995</v>
      </c>
      <c r="B36" s="18">
        <v>2.2528390508774056E-2</v>
      </c>
      <c r="C36" s="27">
        <v>2.7952678511321028E-4</v>
      </c>
      <c r="D36" s="5">
        <f t="shared" si="2"/>
        <v>1.3317887723643361E-2</v>
      </c>
      <c r="E36" s="16">
        <f t="shared" si="3"/>
        <v>4.4392959078811203E-4</v>
      </c>
    </row>
    <row r="37" spans="1:11" x14ac:dyDescent="0.2">
      <c r="A37" s="6">
        <v>2.4999999999999991</v>
      </c>
      <c r="B37" s="18">
        <v>2.0725394949288514E-2</v>
      </c>
      <c r="C37" s="27">
        <v>2.3929930721304201E-4</v>
      </c>
      <c r="D37" s="5">
        <f t="shared" si="2"/>
        <v>1.1903154702150089E-2</v>
      </c>
      <c r="E37" s="16">
        <f t="shared" si="3"/>
        <v>3.9677182340500301E-4</v>
      </c>
    </row>
    <row r="38" spans="1:11" x14ac:dyDescent="0.2">
      <c r="A38" s="6">
        <v>2.5999999999999988</v>
      </c>
      <c r="B38" s="18">
        <v>1.8998403452582777E-2</v>
      </c>
      <c r="C38" s="27">
        <v>2.007675915346454E-4</v>
      </c>
      <c r="D38" s="5">
        <f t="shared" si="2"/>
        <v>1.0548058797795877E-2</v>
      </c>
      <c r="E38" s="16">
        <f t="shared" si="3"/>
        <v>3.5160195992652921E-4</v>
      </c>
    </row>
    <row r="39" spans="1:11" x14ac:dyDescent="0.2">
      <c r="A39" s="6">
        <v>2.6999999999999984</v>
      </c>
      <c r="B39" s="18">
        <v>1.7344212118609148E-2</v>
      </c>
      <c r="C39" s="27">
        <v>1.6386015436432795E-4</v>
      </c>
      <c r="D39" s="5">
        <f t="shared" si="2"/>
        <v>9.2500860480969008E-3</v>
      </c>
      <c r="E39" s="16">
        <f t="shared" si="3"/>
        <v>3.0833620160323002E-4</v>
      </c>
    </row>
    <row r="40" spans="1:11" x14ac:dyDescent="0.2">
      <c r="A40" s="6">
        <v>2.799999999999998</v>
      </c>
      <c r="B40" s="18">
        <v>1.5759752105567345E-2</v>
      </c>
      <c r="C40" s="27">
        <v>1.2850852533617527E-4</v>
      </c>
      <c r="D40" s="5">
        <f t="shared" si="2"/>
        <v>8.0068284649636948E-3</v>
      </c>
      <c r="E40" s="16">
        <f t="shared" si="3"/>
        <v>2.6689428216545647E-4</v>
      </c>
    </row>
    <row r="41" spans="1:11" x14ac:dyDescent="0.2">
      <c r="A41" s="6">
        <v>2.8999999999999977</v>
      </c>
      <c r="B41" s="18">
        <v>1.4242083936615099E-2</v>
      </c>
      <c r="C41" s="27">
        <v>9.4647120406406298E-5</v>
      </c>
      <c r="D41" s="5">
        <f t="shared" si="2"/>
        <v>6.8159795674219764E-3</v>
      </c>
      <c r="E41" s="16">
        <f t="shared" si="3"/>
        <v>2.2719931891406587E-4</v>
      </c>
    </row>
    <row r="42" spans="1:11" x14ac:dyDescent="0.2">
      <c r="A42" s="6">
        <v>2.9999999999999973</v>
      </c>
      <c r="B42" s="18">
        <v>1.2788392046575527E-2</v>
      </c>
      <c r="C42" s="27">
        <v>6.2213120182408725E-5</v>
      </c>
      <c r="D42" s="5">
        <f t="shared" ref="D42:D44" si="4">$G$2*($G$5*C42-B42)/($G$5-$G$2)</f>
        <v>5.6753301026486085E-3</v>
      </c>
      <c r="E42" s="16">
        <f t="shared" ref="E42:E44" si="5">($G$5*C42-B42)/($G$5-$G$2)</f>
        <v>1.8917767008828692E-4</v>
      </c>
    </row>
    <row r="43" spans="1:11" x14ac:dyDescent="0.2">
      <c r="A43" s="6">
        <v>3.099999999999997</v>
      </c>
      <c r="B43" s="18">
        <v>1.1395979558524382E-2</v>
      </c>
      <c r="C43" s="27">
        <v>3.114635338073213E-5</v>
      </c>
      <c r="D43" s="5">
        <f t="shared" si="4"/>
        <v>4.5827639473843985E-3</v>
      </c>
      <c r="E43" s="16">
        <f t="shared" si="5"/>
        <v>1.5275879824614664E-4</v>
      </c>
    </row>
    <row r="44" spans="1:11" x14ac:dyDescent="0.2">
      <c r="A44" s="6">
        <v>3.1999999999999966</v>
      </c>
      <c r="B44" s="18">
        <v>1.0062263280566745E-2</v>
      </c>
      <c r="C44" s="27">
        <v>1.389185197830812E-6</v>
      </c>
      <c r="D44" s="5">
        <f t="shared" si="4"/>
        <v>3.5362541821201128E-3</v>
      </c>
      <c r="E44" s="16">
        <f t="shared" si="5"/>
        <v>1.1787513940400375E-4</v>
      </c>
    </row>
    <row r="45" spans="1:11" x14ac:dyDescent="0.2">
      <c r="A45" s="6"/>
      <c r="B45" s="18"/>
      <c r="C45" s="27"/>
      <c r="D45" s="5"/>
      <c r="E45" s="16"/>
    </row>
    <row r="46" spans="1:11" x14ac:dyDescent="0.2">
      <c r="A46" s="6"/>
      <c r="B46" s="18"/>
      <c r="C46" s="27"/>
      <c r="D46" s="5"/>
      <c r="E46" s="16"/>
    </row>
    <row r="47" spans="1:11" x14ac:dyDescent="0.2">
      <c r="A47" s="6"/>
      <c r="B47" s="18"/>
      <c r="C47" s="27"/>
      <c r="D47" s="5"/>
      <c r="E47" s="16"/>
    </row>
    <row r="48" spans="1:11" x14ac:dyDescent="0.2">
      <c r="A48" s="6"/>
      <c r="B48" s="18"/>
      <c r="C48" s="27"/>
      <c r="D48" s="5"/>
      <c r="E48" s="16"/>
    </row>
    <row r="49" spans="1:5" x14ac:dyDescent="0.2">
      <c r="A49" s="6"/>
      <c r="B49" s="18"/>
      <c r="C49" s="27"/>
      <c r="D49" s="5"/>
      <c r="E49" s="16"/>
    </row>
    <row r="50" spans="1:5" x14ac:dyDescent="0.2">
      <c r="A50" s="6"/>
      <c r="B50" s="18"/>
      <c r="C50" s="27"/>
      <c r="D50" s="5"/>
      <c r="E50" s="16"/>
    </row>
    <row r="51" spans="1:5" x14ac:dyDescent="0.2">
      <c r="A51" s="6"/>
      <c r="B51" s="18"/>
      <c r="C51" s="27"/>
      <c r="D51" s="5"/>
      <c r="E51" s="16"/>
    </row>
    <row r="52" spans="1:5" x14ac:dyDescent="0.2">
      <c r="A52" s="6"/>
      <c r="B52" s="18"/>
      <c r="C52" s="22"/>
      <c r="D52" s="5"/>
      <c r="E52" s="16"/>
    </row>
    <row r="53" spans="1:5" x14ac:dyDescent="0.2">
      <c r="A53" s="6"/>
      <c r="B53" s="18"/>
      <c r="C53" s="22"/>
      <c r="D53" s="5"/>
      <c r="E53" s="16"/>
    </row>
    <row r="54" spans="1:5" x14ac:dyDescent="0.2">
      <c r="A54" s="6"/>
      <c r="B54" s="18"/>
      <c r="C54" s="22"/>
      <c r="D54" s="5"/>
      <c r="E54" s="16"/>
    </row>
    <row r="55" spans="1:5" x14ac:dyDescent="0.2">
      <c r="A55" s="6"/>
      <c r="B55" s="18"/>
      <c r="C55" s="22"/>
      <c r="D55" s="5"/>
      <c r="E55" s="16"/>
    </row>
    <row r="56" spans="1:5" x14ac:dyDescent="0.2">
      <c r="A56" s="6"/>
      <c r="B56" s="18"/>
      <c r="C56" s="22"/>
      <c r="D56" s="5"/>
      <c r="E56" s="16"/>
    </row>
    <row r="57" spans="1:5" x14ac:dyDescent="0.2">
      <c r="A57" s="6"/>
      <c r="B57" s="18"/>
      <c r="C57" s="22"/>
      <c r="D57" s="5"/>
      <c r="E57" s="16"/>
    </row>
    <row r="58" spans="1:5" x14ac:dyDescent="0.2">
      <c r="A58" s="6"/>
      <c r="B58" s="18"/>
      <c r="C58" s="22"/>
      <c r="D58" s="5"/>
      <c r="E58" s="16"/>
    </row>
    <row r="59" spans="1:5" x14ac:dyDescent="0.2">
      <c r="A59" s="6"/>
      <c r="B59" s="18"/>
      <c r="C59" s="22"/>
      <c r="D59" s="23"/>
      <c r="E59" s="24"/>
    </row>
    <row r="60" spans="1:5" x14ac:dyDescent="0.2">
      <c r="A60" s="6"/>
      <c r="B60" s="18"/>
      <c r="C60" s="22"/>
      <c r="D60" s="23"/>
      <c r="E60" s="24"/>
    </row>
    <row r="61" spans="1:5" x14ac:dyDescent="0.2">
      <c r="A61" s="6"/>
      <c r="B61" s="18"/>
      <c r="C61" s="22"/>
      <c r="D61" s="23"/>
      <c r="E61" s="24"/>
    </row>
    <row r="62" spans="1:5" x14ac:dyDescent="0.2">
      <c r="A62" s="6"/>
      <c r="B62" s="18"/>
      <c r="C62" s="22"/>
      <c r="D62" s="23"/>
      <c r="E62" s="24"/>
    </row>
    <row r="63" spans="1:5" x14ac:dyDescent="0.2">
      <c r="A63" s="6"/>
      <c r="B63" s="18"/>
      <c r="C63" s="22"/>
      <c r="D63" s="23"/>
    </row>
    <row r="64" spans="1:5" x14ac:dyDescent="0.2">
      <c r="A64" s="6"/>
      <c r="B64" s="18"/>
      <c r="C64" s="23"/>
      <c r="D64" s="23"/>
    </row>
    <row r="65" spans="1:4" x14ac:dyDescent="0.2">
      <c r="A65" s="6"/>
      <c r="B65" s="18"/>
      <c r="C65" s="23"/>
      <c r="D65" s="23"/>
    </row>
    <row r="66" spans="1:4" x14ac:dyDescent="0.2">
      <c r="A66" s="6"/>
      <c r="B66" s="18"/>
      <c r="C66" s="23"/>
      <c r="D66" s="23"/>
    </row>
    <row r="67" spans="1:4" x14ac:dyDescent="0.2">
      <c r="A67" s="6"/>
      <c r="B67" s="18"/>
      <c r="C67" s="23"/>
      <c r="D67" s="23"/>
    </row>
    <row r="68" spans="1:4" x14ac:dyDescent="0.2">
      <c r="A68" s="6"/>
      <c r="B68" s="18"/>
      <c r="C68" s="23"/>
      <c r="D68" s="23"/>
    </row>
    <row r="69" spans="1:4" x14ac:dyDescent="0.2">
      <c r="A69" s="6"/>
      <c r="B69" s="23"/>
      <c r="C69" s="23"/>
      <c r="D69" s="23"/>
    </row>
    <row r="70" spans="1:4" x14ac:dyDescent="0.2">
      <c r="A70" s="6"/>
      <c r="B70" s="23"/>
      <c r="C70" s="23"/>
      <c r="D70" s="23"/>
    </row>
    <row r="71" spans="1:4" x14ac:dyDescent="0.2">
      <c r="A71" s="6"/>
      <c r="B71" s="23"/>
      <c r="C71" s="23"/>
      <c r="D71" s="23"/>
    </row>
    <row r="72" spans="1:4" x14ac:dyDescent="0.2">
      <c r="A72" s="6"/>
      <c r="B72" s="23"/>
      <c r="C72" s="23"/>
      <c r="D72" s="23"/>
    </row>
    <row r="73" spans="1:4" x14ac:dyDescent="0.2">
      <c r="A73" s="6"/>
      <c r="B73" s="23"/>
      <c r="C73" s="23"/>
      <c r="D73" s="23"/>
    </row>
    <row r="74" spans="1:4" x14ac:dyDescent="0.2">
      <c r="A74" s="6"/>
      <c r="B74" s="23"/>
      <c r="C74" s="23"/>
      <c r="D74" s="23"/>
    </row>
    <row r="75" spans="1:4" x14ac:dyDescent="0.2">
      <c r="A75" s="6"/>
      <c r="B75" s="23"/>
      <c r="C75" s="23"/>
      <c r="D75" s="23"/>
    </row>
    <row r="76" spans="1:4" x14ac:dyDescent="0.2">
      <c r="A76" s="6"/>
      <c r="B76" s="23"/>
      <c r="C76" s="23"/>
      <c r="D76" s="23"/>
    </row>
    <row r="77" spans="1:4" x14ac:dyDescent="0.2">
      <c r="A77" s="6"/>
      <c r="B77" s="23"/>
      <c r="C77" s="23"/>
      <c r="D77" s="23"/>
    </row>
    <row r="78" spans="1:4" x14ac:dyDescent="0.2">
      <c r="A78" s="6"/>
      <c r="B78" s="23"/>
      <c r="C78" s="23"/>
      <c r="D78" s="23"/>
    </row>
    <row r="79" spans="1:4" x14ac:dyDescent="0.2">
      <c r="A79" s="6"/>
      <c r="B79" s="23"/>
      <c r="C79" s="23"/>
      <c r="D79" s="23"/>
    </row>
    <row r="80" spans="1:4" x14ac:dyDescent="0.2">
      <c r="A80" s="6"/>
      <c r="B80" s="23"/>
      <c r="C80" s="23"/>
      <c r="D80" s="23"/>
    </row>
    <row r="81" spans="1:4" x14ac:dyDescent="0.2">
      <c r="A81" s="6"/>
      <c r="B81" s="23"/>
      <c r="C81" s="23"/>
      <c r="D81" s="23"/>
    </row>
    <row r="82" spans="1:4" x14ac:dyDescent="0.2">
      <c r="A82" s="6"/>
      <c r="B82" s="23"/>
      <c r="C82" s="23"/>
      <c r="D82" s="23"/>
    </row>
    <row r="83" spans="1:4" x14ac:dyDescent="0.2">
      <c r="A83" s="6"/>
      <c r="B83" s="23"/>
      <c r="C83" s="23"/>
      <c r="D83" s="23"/>
    </row>
    <row r="84" spans="1:4" x14ac:dyDescent="0.2">
      <c r="A84" s="6"/>
      <c r="B84" s="23"/>
      <c r="C84" s="23"/>
      <c r="D84" s="23"/>
    </row>
    <row r="85" spans="1:4" x14ac:dyDescent="0.2">
      <c r="A85" s="6"/>
      <c r="B85" s="23"/>
      <c r="C85" s="23"/>
      <c r="D85" s="23"/>
    </row>
    <row r="86" spans="1:4" x14ac:dyDescent="0.2">
      <c r="A86" s="6"/>
      <c r="B86" s="23"/>
      <c r="C86" s="23"/>
      <c r="D86" s="23"/>
    </row>
    <row r="87" spans="1:4" x14ac:dyDescent="0.2">
      <c r="A87" s="6"/>
      <c r="B87" s="23"/>
      <c r="C87" s="23"/>
      <c r="D87" s="23"/>
    </row>
    <row r="88" spans="1:4" x14ac:dyDescent="0.2">
      <c r="A88" s="6"/>
      <c r="B88" s="23"/>
      <c r="C88" s="23"/>
      <c r="D88" s="23"/>
    </row>
    <row r="89" spans="1:4" x14ac:dyDescent="0.2">
      <c r="A89" s="6"/>
      <c r="B89" s="23"/>
      <c r="C89" s="23"/>
      <c r="D89" s="23"/>
    </row>
    <row r="90" spans="1:4" x14ac:dyDescent="0.2">
      <c r="A90" s="6"/>
      <c r="B90" s="23"/>
      <c r="C90" s="23"/>
      <c r="D90" s="23"/>
    </row>
    <row r="91" spans="1:4" x14ac:dyDescent="0.2">
      <c r="A91" s="6"/>
      <c r="B91" s="23"/>
      <c r="C91" s="23"/>
      <c r="D91" s="23"/>
    </row>
    <row r="92" spans="1:4" x14ac:dyDescent="0.2">
      <c r="A92" s="6"/>
      <c r="B92" s="23"/>
      <c r="C92" s="23"/>
      <c r="D92" s="23"/>
    </row>
    <row r="93" spans="1:4" x14ac:dyDescent="0.2">
      <c r="A93" s="6"/>
      <c r="B93" s="23"/>
      <c r="C93" s="23"/>
      <c r="D93" s="23"/>
    </row>
    <row r="94" spans="1:4" x14ac:dyDescent="0.2">
      <c r="A94" s="6"/>
      <c r="B94" s="23"/>
      <c r="C94" s="23"/>
      <c r="D94" s="23"/>
    </row>
    <row r="95" spans="1:4" x14ac:dyDescent="0.2">
      <c r="A95" s="6"/>
      <c r="B95" s="23"/>
      <c r="C95" s="23"/>
      <c r="D95" s="23"/>
    </row>
    <row r="96" spans="1:4" x14ac:dyDescent="0.2">
      <c r="A96" s="6"/>
      <c r="B96" s="23"/>
      <c r="C96" s="23"/>
      <c r="D96" s="23"/>
    </row>
    <row r="97" spans="1:4" x14ac:dyDescent="0.2">
      <c r="A97" s="6"/>
      <c r="B97" s="23"/>
      <c r="C97" s="23"/>
      <c r="D97" s="23"/>
    </row>
    <row r="98" spans="1:4" x14ac:dyDescent="0.2">
      <c r="A98" s="6"/>
      <c r="B98" s="23"/>
      <c r="C98" s="23"/>
      <c r="D98" s="23"/>
    </row>
    <row r="99" spans="1:4" x14ac:dyDescent="0.2">
      <c r="A99" s="6"/>
      <c r="B99" s="23"/>
      <c r="C99" s="23"/>
      <c r="D99" s="23"/>
    </row>
    <row r="100" spans="1:4" x14ac:dyDescent="0.2">
      <c r="A100" s="6"/>
      <c r="B100" s="23"/>
      <c r="C100" s="23"/>
      <c r="D100" s="23"/>
    </row>
    <row r="101" spans="1:4" x14ac:dyDescent="0.2">
      <c r="A101" s="6"/>
      <c r="B101" s="23"/>
      <c r="C101" s="23"/>
      <c r="D101" s="23"/>
    </row>
    <row r="102" spans="1:4" x14ac:dyDescent="0.2">
      <c r="A102" s="6"/>
      <c r="B102" s="23"/>
      <c r="C102" s="23"/>
      <c r="D102" s="23"/>
    </row>
    <row r="103" spans="1:4" x14ac:dyDescent="0.2">
      <c r="A103" s="6"/>
      <c r="B103" s="23"/>
      <c r="C103" s="23"/>
      <c r="D103" s="23"/>
    </row>
    <row r="104" spans="1:4" x14ac:dyDescent="0.2">
      <c r="B104" s="25"/>
      <c r="C104" s="25"/>
      <c r="D104" s="25"/>
    </row>
    <row r="105" spans="1:4" x14ac:dyDescent="0.2">
      <c r="B105" s="25"/>
      <c r="C105" s="25"/>
      <c r="D105" s="25"/>
    </row>
    <row r="106" spans="1:4" x14ac:dyDescent="0.2">
      <c r="B106" s="25"/>
      <c r="C106" s="25"/>
      <c r="D106" s="25"/>
    </row>
    <row r="107" spans="1:4" x14ac:dyDescent="0.2">
      <c r="B107" s="25"/>
      <c r="C107" s="25"/>
      <c r="D107" s="25"/>
    </row>
    <row r="108" spans="1:4" x14ac:dyDescent="0.2">
      <c r="B108" s="25"/>
      <c r="C108" s="25"/>
      <c r="D108" s="25"/>
    </row>
    <row r="109" spans="1:4" x14ac:dyDescent="0.2">
      <c r="B109" s="25"/>
      <c r="C109" s="25"/>
      <c r="D109" s="25"/>
    </row>
    <row r="110" spans="1:4" x14ac:dyDescent="0.2">
      <c r="B110" s="25"/>
      <c r="C110" s="25"/>
      <c r="D110" s="25"/>
    </row>
    <row r="111" spans="1:4" x14ac:dyDescent="0.2">
      <c r="B111" s="25"/>
      <c r="C111" s="25"/>
      <c r="D111" s="25"/>
    </row>
    <row r="112" spans="1:4" x14ac:dyDescent="0.2">
      <c r="B112" s="25"/>
      <c r="C112" s="25"/>
      <c r="D112" s="25"/>
    </row>
    <row r="113" spans="2:4" x14ac:dyDescent="0.2">
      <c r="B113" s="25"/>
      <c r="C113" s="25"/>
      <c r="D113" s="25"/>
    </row>
    <row r="114" spans="2:4" x14ac:dyDescent="0.2">
      <c r="B114" s="25"/>
      <c r="C114" s="25"/>
      <c r="D114" s="25"/>
    </row>
    <row r="115" spans="2:4" x14ac:dyDescent="0.2">
      <c r="B115" s="25"/>
      <c r="C115" s="25"/>
      <c r="D115" s="25"/>
    </row>
    <row r="116" spans="2:4" x14ac:dyDescent="0.2">
      <c r="B116" s="25"/>
      <c r="C116" s="25"/>
      <c r="D116" s="25"/>
    </row>
    <row r="117" spans="2:4" x14ac:dyDescent="0.2">
      <c r="B117" s="25"/>
      <c r="C117" s="25"/>
      <c r="D117" s="25"/>
    </row>
    <row r="118" spans="2:4" x14ac:dyDescent="0.2">
      <c r="B118" s="25"/>
      <c r="C118" s="25"/>
      <c r="D118" s="25"/>
    </row>
    <row r="119" spans="2:4" x14ac:dyDescent="0.2">
      <c r="B119" s="25"/>
      <c r="C119" s="25"/>
      <c r="D119" s="25"/>
    </row>
    <row r="120" spans="2:4" x14ac:dyDescent="0.2">
      <c r="B120" s="25"/>
      <c r="C120" s="25"/>
      <c r="D120" s="25"/>
    </row>
    <row r="121" spans="2:4" x14ac:dyDescent="0.2">
      <c r="B121" s="25"/>
      <c r="C121" s="25"/>
      <c r="D121" s="25"/>
    </row>
    <row r="122" spans="2:4" x14ac:dyDescent="0.2">
      <c r="B122" s="25"/>
      <c r="C122" s="25"/>
      <c r="D122" s="25"/>
    </row>
    <row r="123" spans="2:4" x14ac:dyDescent="0.2">
      <c r="B123" s="25"/>
      <c r="C123" s="25"/>
      <c r="D123" s="25"/>
    </row>
    <row r="124" spans="2:4" x14ac:dyDescent="0.2">
      <c r="B124" s="25"/>
      <c r="C124" s="25"/>
      <c r="D124" s="25"/>
    </row>
    <row r="125" spans="2:4" x14ac:dyDescent="0.2">
      <c r="B125" s="25"/>
      <c r="C125" s="25"/>
      <c r="D125" s="25"/>
    </row>
    <row r="126" spans="2:4" x14ac:dyDescent="0.2">
      <c r="B126" s="25"/>
      <c r="C126" s="25"/>
      <c r="D126" s="25"/>
    </row>
    <row r="127" spans="2:4" x14ac:dyDescent="0.2">
      <c r="B127" s="25"/>
      <c r="C127" s="25"/>
      <c r="D127" s="25"/>
    </row>
    <row r="128" spans="2:4" x14ac:dyDescent="0.2">
      <c r="B128" s="25"/>
      <c r="C128" s="25"/>
      <c r="D128" s="25"/>
    </row>
    <row r="129" spans="2:4" x14ac:dyDescent="0.2">
      <c r="B129" s="25"/>
      <c r="C129" s="25"/>
      <c r="D129" s="25"/>
    </row>
    <row r="130" spans="2:4" x14ac:dyDescent="0.2">
      <c r="B130" s="25"/>
      <c r="C130" s="25"/>
      <c r="D130" s="25"/>
    </row>
    <row r="131" spans="2:4" x14ac:dyDescent="0.2">
      <c r="B131" s="25"/>
      <c r="C131" s="25"/>
      <c r="D131" s="25"/>
    </row>
    <row r="132" spans="2:4" x14ac:dyDescent="0.2">
      <c r="B132" s="25"/>
      <c r="C132" s="25"/>
      <c r="D132" s="25"/>
    </row>
    <row r="133" spans="2:4" x14ac:dyDescent="0.2">
      <c r="B133" s="25"/>
      <c r="C133" s="25"/>
      <c r="D133" s="25"/>
    </row>
    <row r="134" spans="2:4" x14ac:dyDescent="0.2">
      <c r="B134" s="25"/>
      <c r="C134" s="25"/>
      <c r="D134" s="25"/>
    </row>
    <row r="135" spans="2:4" x14ac:dyDescent="0.2">
      <c r="B135" s="25"/>
      <c r="C135" s="25"/>
      <c r="D135" s="25"/>
    </row>
    <row r="136" spans="2:4" x14ac:dyDescent="0.2">
      <c r="B136" s="25"/>
      <c r="C136" s="25"/>
      <c r="D136" s="25"/>
    </row>
    <row r="137" spans="2:4" x14ac:dyDescent="0.2">
      <c r="B137" s="25"/>
      <c r="C137" s="25"/>
      <c r="D137" s="25"/>
    </row>
    <row r="138" spans="2:4" x14ac:dyDescent="0.2">
      <c r="B138" s="25"/>
      <c r="C138" s="25"/>
      <c r="D138" s="25"/>
    </row>
    <row r="139" spans="2:4" x14ac:dyDescent="0.2">
      <c r="B139" s="25"/>
      <c r="C139" s="25"/>
      <c r="D139" s="25"/>
    </row>
    <row r="140" spans="2:4" x14ac:dyDescent="0.2">
      <c r="B140" s="25"/>
      <c r="C140" s="25"/>
      <c r="D140" s="25"/>
    </row>
    <row r="141" spans="2:4" x14ac:dyDescent="0.2">
      <c r="B141" s="25"/>
      <c r="C141" s="25"/>
      <c r="D141" s="25"/>
    </row>
    <row r="142" spans="2:4" x14ac:dyDescent="0.2">
      <c r="B142" s="25"/>
      <c r="C142" s="25"/>
      <c r="D142" s="25"/>
    </row>
    <row r="143" spans="2:4" x14ac:dyDescent="0.2">
      <c r="B143" s="25"/>
      <c r="C143" s="25"/>
      <c r="D143" s="25"/>
    </row>
    <row r="144" spans="2:4" x14ac:dyDescent="0.2">
      <c r="B144" s="25"/>
      <c r="C144" s="25"/>
      <c r="D144" s="25"/>
    </row>
    <row r="145" spans="2:4" x14ac:dyDescent="0.2">
      <c r="B145" s="25"/>
      <c r="C145" s="25"/>
      <c r="D145" s="25"/>
    </row>
    <row r="146" spans="2:4" x14ac:dyDescent="0.2">
      <c r="B146" s="25"/>
      <c r="C146" s="25"/>
      <c r="D146" s="25"/>
    </row>
    <row r="147" spans="2:4" x14ac:dyDescent="0.2">
      <c r="B147" s="25"/>
      <c r="C147" s="25"/>
      <c r="D147" s="25"/>
    </row>
    <row r="148" spans="2:4" x14ac:dyDescent="0.2">
      <c r="B148" s="25"/>
      <c r="C148" s="25"/>
      <c r="D148" s="25"/>
    </row>
    <row r="149" spans="2:4" x14ac:dyDescent="0.2">
      <c r="B149" s="25"/>
      <c r="C149" s="25"/>
      <c r="D149" s="25"/>
    </row>
    <row r="150" spans="2:4" x14ac:dyDescent="0.2">
      <c r="B150" s="25"/>
      <c r="C150" s="25"/>
      <c r="D150" s="25"/>
    </row>
    <row r="151" spans="2:4" x14ac:dyDescent="0.2">
      <c r="B151" s="25"/>
      <c r="C151" s="25"/>
      <c r="D151" s="25"/>
    </row>
    <row r="152" spans="2:4" x14ac:dyDescent="0.2">
      <c r="B152" s="25"/>
      <c r="C152" s="25"/>
      <c r="D152" s="25"/>
    </row>
    <row r="153" spans="2:4" x14ac:dyDescent="0.2">
      <c r="B153" s="25"/>
      <c r="C153" s="25"/>
      <c r="D153" s="25"/>
    </row>
    <row r="154" spans="2:4" x14ac:dyDescent="0.2">
      <c r="B154" s="25"/>
      <c r="C154" s="25"/>
      <c r="D154" s="25"/>
    </row>
    <row r="155" spans="2:4" x14ac:dyDescent="0.2">
      <c r="B155" s="25"/>
      <c r="C155" s="25"/>
      <c r="D155" s="25"/>
    </row>
    <row r="156" spans="2:4" x14ac:dyDescent="0.2">
      <c r="B156" s="25"/>
      <c r="C156" s="25"/>
      <c r="D156" s="25"/>
    </row>
    <row r="157" spans="2:4" x14ac:dyDescent="0.2">
      <c r="B157" s="25"/>
      <c r="C157" s="25"/>
      <c r="D157" s="25"/>
    </row>
    <row r="158" spans="2:4" x14ac:dyDescent="0.2">
      <c r="B158" s="25"/>
      <c r="C158" s="25"/>
      <c r="D158" s="25"/>
    </row>
    <row r="159" spans="2:4" x14ac:dyDescent="0.2">
      <c r="B159" s="25"/>
      <c r="C159" s="25"/>
      <c r="D159" s="25"/>
    </row>
    <row r="160" spans="2:4" x14ac:dyDescent="0.2">
      <c r="B160" s="25"/>
      <c r="C160" s="25"/>
      <c r="D160" s="25"/>
    </row>
    <row r="161" spans="2:4" x14ac:dyDescent="0.2">
      <c r="B161" s="25"/>
      <c r="C161" s="25"/>
      <c r="D161" s="25"/>
    </row>
    <row r="162" spans="2:4" x14ac:dyDescent="0.2">
      <c r="B162" s="25"/>
      <c r="C162" s="25"/>
      <c r="D162" s="25"/>
    </row>
    <row r="163" spans="2:4" x14ac:dyDescent="0.2">
      <c r="B163" s="25"/>
      <c r="C163" s="25"/>
      <c r="D163" s="25"/>
    </row>
    <row r="164" spans="2:4" x14ac:dyDescent="0.2">
      <c r="B164" s="25"/>
      <c r="C164" s="25"/>
      <c r="D164" s="25"/>
    </row>
    <row r="165" spans="2:4" x14ac:dyDescent="0.2">
      <c r="B165" s="25"/>
      <c r="C165" s="25"/>
      <c r="D165" s="25"/>
    </row>
    <row r="166" spans="2:4" x14ac:dyDescent="0.2">
      <c r="B166" s="25"/>
      <c r="C166" s="25"/>
      <c r="D166" s="25"/>
    </row>
    <row r="167" spans="2:4" x14ac:dyDescent="0.2">
      <c r="B167" s="25"/>
      <c r="C167" s="25"/>
      <c r="D167" s="25"/>
    </row>
    <row r="168" spans="2:4" x14ac:dyDescent="0.2">
      <c r="B168" s="25"/>
      <c r="C168" s="25"/>
      <c r="D168" s="25"/>
    </row>
    <row r="169" spans="2:4" x14ac:dyDescent="0.2">
      <c r="B169" s="25"/>
      <c r="C169" s="25"/>
      <c r="D169" s="25"/>
    </row>
    <row r="170" spans="2:4" x14ac:dyDescent="0.2">
      <c r="B170" s="25"/>
      <c r="C170" s="25"/>
      <c r="D170" s="25"/>
    </row>
    <row r="171" spans="2:4" x14ac:dyDescent="0.2">
      <c r="B171" s="25"/>
      <c r="C171" s="25"/>
      <c r="D171" s="25"/>
    </row>
    <row r="172" spans="2:4" x14ac:dyDescent="0.2">
      <c r="B172" s="25"/>
      <c r="C172" s="25"/>
      <c r="D172" s="25"/>
    </row>
    <row r="173" spans="2:4" x14ac:dyDescent="0.2">
      <c r="B173" s="25"/>
      <c r="C173" s="25"/>
      <c r="D173" s="25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45720</xdr:colOff>
                    <xdr:row>6</xdr:row>
                    <xdr:rowOff>137160</xdr:rowOff>
                  </from>
                  <to>
                    <xdr:col>3</xdr:col>
                    <xdr:colOff>480060</xdr:colOff>
                    <xdr:row>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8"/>
  <sheetViews>
    <sheetView zoomScale="122" zoomScaleNormal="122" workbookViewId="0">
      <selection activeCell="G5" sqref="G5"/>
    </sheetView>
  </sheetViews>
  <sheetFormatPr defaultColWidth="9.28515625" defaultRowHeight="13.2" x14ac:dyDescent="0.15"/>
  <cols>
    <col min="1" max="1" width="9.28515625" style="1"/>
    <col min="2" max="2" width="12.85546875" style="1" customWidth="1"/>
    <col min="3" max="3" width="12" style="1" customWidth="1"/>
    <col min="4" max="4" width="9.28515625" style="1"/>
    <col min="5" max="5" width="11.28515625" style="1" customWidth="1"/>
    <col min="6" max="8" width="9.28515625" style="1"/>
    <col min="9" max="9" width="11.7109375" style="1" customWidth="1"/>
    <col min="10" max="10" width="11" style="1" customWidth="1"/>
    <col min="11" max="11" width="11.140625" style="1" customWidth="1"/>
    <col min="12" max="12" width="9.28515625" style="1"/>
    <col min="13" max="13" width="11.28515625" style="1" customWidth="1"/>
    <col min="14" max="14" width="9.28515625" style="1"/>
    <col min="15" max="15" width="10" style="1" bestFit="1" customWidth="1"/>
    <col min="16" max="16384" width="9.28515625" style="1"/>
  </cols>
  <sheetData>
    <row r="1" spans="1:11" x14ac:dyDescent="0.15">
      <c r="A1" s="1" t="s">
        <v>61</v>
      </c>
      <c r="J1" s="30">
        <v>0.1</v>
      </c>
      <c r="K1" s="30">
        <v>2.0551200000000001E-3</v>
      </c>
    </row>
    <row r="2" spans="1:11" x14ac:dyDescent="0.15">
      <c r="A2" s="1" t="s">
        <v>51</v>
      </c>
      <c r="D2" s="30"/>
      <c r="J2" s="34">
        <v>6.3936699999999999E-2</v>
      </c>
      <c r="K2" s="30">
        <v>2.0551200000000001E-3</v>
      </c>
    </row>
    <row r="3" spans="1:11" x14ac:dyDescent="0.15">
      <c r="A3" s="1" t="s">
        <v>52</v>
      </c>
      <c r="B3" s="1" t="s">
        <v>53</v>
      </c>
      <c r="C3" s="1" t="s">
        <v>4</v>
      </c>
      <c r="D3" s="30" t="s">
        <v>54</v>
      </c>
      <c r="E3" s="30" t="s">
        <v>4</v>
      </c>
      <c r="J3" s="34">
        <v>6.3936699999999999E-2</v>
      </c>
      <c r="K3" s="1">
        <v>1.23657E-3</v>
      </c>
    </row>
    <row r="4" spans="1:11" x14ac:dyDescent="0.15">
      <c r="A4" s="1" t="s">
        <v>55</v>
      </c>
      <c r="B4" s="1">
        <v>0</v>
      </c>
      <c r="D4" s="30"/>
      <c r="E4" s="30"/>
      <c r="J4" s="1">
        <v>3.85741E-2</v>
      </c>
      <c r="K4" s="1">
        <v>1.23657E-3</v>
      </c>
    </row>
    <row r="5" spans="1:11" x14ac:dyDescent="0.15">
      <c r="A5" s="1">
        <v>1</v>
      </c>
      <c r="B5" s="31">
        <v>2.6075000000000002E-4</v>
      </c>
      <c r="C5" s="1">
        <v>8.0269599999999997E-3</v>
      </c>
      <c r="D5" s="30">
        <v>0</v>
      </c>
      <c r="E5" s="34">
        <v>8.0269599999999997E-3</v>
      </c>
      <c r="J5" s="1">
        <v>3.85741E-2</v>
      </c>
      <c r="K5" s="31">
        <v>6.5786000000000002E-4</v>
      </c>
    </row>
    <row r="6" spans="1:11" x14ac:dyDescent="0.15">
      <c r="A6" s="1">
        <v>2</v>
      </c>
      <c r="B6" s="31">
        <v>6.5786000000000002E-4</v>
      </c>
      <c r="C6" s="1">
        <v>2.0364400000000001E-2</v>
      </c>
      <c r="D6" s="32">
        <v>2.6075000000000002E-4</v>
      </c>
      <c r="E6" s="34">
        <v>2.0364400000000001E-2</v>
      </c>
      <c r="J6" s="1">
        <v>2.0364400000000001E-2</v>
      </c>
      <c r="K6" s="31">
        <v>6.5786000000000002E-4</v>
      </c>
    </row>
    <row r="7" spans="1:11" x14ac:dyDescent="0.15">
      <c r="A7" s="1">
        <v>3</v>
      </c>
      <c r="B7" s="1">
        <v>1.23657E-3</v>
      </c>
      <c r="C7" s="1">
        <v>3.85741E-2</v>
      </c>
      <c r="D7" s="32">
        <v>6.5786000000000002E-4</v>
      </c>
      <c r="E7" s="34">
        <v>3.85741E-2</v>
      </c>
      <c r="J7" s="1">
        <v>2.0364400000000001E-2</v>
      </c>
      <c r="K7" s="31">
        <v>2.6075000000000002E-4</v>
      </c>
    </row>
    <row r="8" spans="1:11" x14ac:dyDescent="0.15">
      <c r="A8" s="1">
        <v>4</v>
      </c>
      <c r="B8" s="1">
        <v>2.0551200000000001E-3</v>
      </c>
      <c r="C8" s="1">
        <v>6.3936699999999999E-2</v>
      </c>
      <c r="D8" s="32">
        <v>1.23657E-3</v>
      </c>
      <c r="E8" s="34">
        <v>6.3936699999999999E-2</v>
      </c>
      <c r="J8" s="1">
        <v>8.0269599999999997E-3</v>
      </c>
      <c r="K8" s="31">
        <v>2.6075000000000002E-4</v>
      </c>
    </row>
    <row r="9" spans="1:11" x14ac:dyDescent="0.15">
      <c r="A9" s="1" t="s">
        <v>59</v>
      </c>
      <c r="C9" s="1">
        <v>0.1</v>
      </c>
      <c r="D9" s="30">
        <v>2.0551200000000001E-3</v>
      </c>
      <c r="E9" s="30">
        <v>0.1</v>
      </c>
      <c r="J9" s="1">
        <v>8.0269599999999997E-3</v>
      </c>
      <c r="K9" s="1">
        <v>0</v>
      </c>
    </row>
    <row r="10" spans="1:11" x14ac:dyDescent="0.15">
      <c r="D10" s="30"/>
      <c r="E10" s="30"/>
      <c r="J10" s="31"/>
      <c r="K10" s="31"/>
    </row>
    <row r="11" spans="1:11" x14ac:dyDescent="0.15">
      <c r="D11" s="30"/>
      <c r="E11" s="30"/>
      <c r="J11" s="32"/>
      <c r="K11" s="32"/>
    </row>
    <row r="12" spans="1:11" x14ac:dyDescent="0.15">
      <c r="J12" s="31"/>
      <c r="K12" s="31"/>
    </row>
    <row r="13" spans="1:11" x14ac:dyDescent="0.15">
      <c r="J13" s="32"/>
      <c r="K13" s="32"/>
    </row>
    <row r="14" spans="1:11" x14ac:dyDescent="0.15">
      <c r="A14" s="30" t="s">
        <v>56</v>
      </c>
      <c r="B14" s="30" t="s">
        <v>57</v>
      </c>
      <c r="C14" s="30" t="s">
        <v>56</v>
      </c>
      <c r="D14" s="30" t="s">
        <v>58</v>
      </c>
      <c r="J14" s="31"/>
      <c r="K14" s="31"/>
    </row>
    <row r="15" spans="1:11" x14ac:dyDescent="0.15">
      <c r="A15" s="30">
        <v>0.5</v>
      </c>
      <c r="B15" s="1">
        <v>0</v>
      </c>
      <c r="C15" s="30">
        <v>0.5</v>
      </c>
      <c r="D15" s="1">
        <v>8.0269599999999997E-3</v>
      </c>
      <c r="J15" s="30"/>
      <c r="K15" s="32"/>
    </row>
    <row r="16" spans="1:11" x14ac:dyDescent="0.15">
      <c r="A16" s="30">
        <v>1.5</v>
      </c>
      <c r="B16" s="31">
        <v>2.6075000000000002E-4</v>
      </c>
      <c r="C16" s="30">
        <v>1.5</v>
      </c>
      <c r="D16" s="1">
        <v>2.0364400000000001E-2</v>
      </c>
    </row>
    <row r="17" spans="1:20" x14ac:dyDescent="0.15">
      <c r="A17" s="30">
        <v>2.5</v>
      </c>
      <c r="B17" s="31">
        <v>6.5786000000000002E-4</v>
      </c>
      <c r="C17" s="30">
        <v>2.5</v>
      </c>
      <c r="D17" s="1">
        <v>3.85741E-2</v>
      </c>
      <c r="I17" s="31"/>
      <c r="J17" s="31"/>
    </row>
    <row r="18" spans="1:20" x14ac:dyDescent="0.15">
      <c r="A18" s="30">
        <v>3.5</v>
      </c>
      <c r="B18" s="1">
        <v>1.23657E-3</v>
      </c>
      <c r="C18" s="30">
        <v>3.5</v>
      </c>
      <c r="D18" s="1">
        <v>6.3936699999999999E-2</v>
      </c>
      <c r="I18" s="31"/>
      <c r="J18" s="31"/>
      <c r="M18" s="31"/>
      <c r="O18" s="1" t="s">
        <v>60</v>
      </c>
    </row>
    <row r="19" spans="1:20" x14ac:dyDescent="0.15">
      <c r="A19" s="30">
        <v>4.5</v>
      </c>
      <c r="B19" s="1">
        <v>2.0551200000000001E-3</v>
      </c>
      <c r="C19" s="30">
        <v>4.5</v>
      </c>
      <c r="D19" s="1">
        <v>0.1</v>
      </c>
      <c r="I19" s="31"/>
      <c r="J19" s="31"/>
      <c r="M19" s="31"/>
      <c r="O19" s="1" t="s">
        <v>60</v>
      </c>
    </row>
    <row r="20" spans="1:20" x14ac:dyDescent="0.15">
      <c r="A20" s="30"/>
      <c r="B20" s="30"/>
      <c r="C20" s="30"/>
      <c r="D20" s="30"/>
      <c r="I20" s="31"/>
      <c r="J20" s="31"/>
      <c r="M20" s="31"/>
      <c r="O20" s="1" t="s">
        <v>60</v>
      </c>
    </row>
    <row r="21" spans="1:20" x14ac:dyDescent="0.15">
      <c r="A21" s="30"/>
      <c r="B21" s="30"/>
      <c r="C21" s="30"/>
      <c r="D21" s="30"/>
      <c r="J21" s="31"/>
      <c r="M21" s="31"/>
    </row>
    <row r="22" spans="1:20" x14ac:dyDescent="0.15">
      <c r="A22" s="30"/>
      <c r="B22" s="30"/>
      <c r="C22" s="30"/>
      <c r="D22" s="30"/>
      <c r="J22" s="31"/>
    </row>
    <row r="23" spans="1:20" x14ac:dyDescent="0.15">
      <c r="J23" s="33"/>
    </row>
    <row r="25" spans="1:20" x14ac:dyDescent="0.15">
      <c r="T25" s="1" t="s">
        <v>60</v>
      </c>
    </row>
    <row r="26" spans="1:20" x14ac:dyDescent="0.15">
      <c r="N26" s="31"/>
      <c r="O26" s="31"/>
    </row>
    <row r="27" spans="1:20" x14ac:dyDescent="0.15">
      <c r="N27" s="31"/>
      <c r="O27" s="31"/>
      <c r="T27" s="1" t="s">
        <v>60</v>
      </c>
    </row>
    <row r="28" spans="1:20" x14ac:dyDescent="0.15">
      <c r="N28" s="31"/>
      <c r="T28" s="1" t="s">
        <v>60</v>
      </c>
    </row>
    <row r="29" spans="1:20" x14ac:dyDescent="0.15">
      <c r="I29" s="31"/>
      <c r="J29" s="31"/>
      <c r="N29" s="31"/>
      <c r="T29" s="1" t="s">
        <v>60</v>
      </c>
    </row>
    <row r="30" spans="1:20" x14ac:dyDescent="0.15">
      <c r="I30" s="31"/>
      <c r="M30" s="31"/>
      <c r="T30" s="1" t="s">
        <v>60</v>
      </c>
    </row>
    <row r="31" spans="1:20" x14ac:dyDescent="0.15">
      <c r="M31" s="31"/>
    </row>
    <row r="32" spans="1:20" x14ac:dyDescent="0.15">
      <c r="M32" s="31"/>
    </row>
    <row r="33" spans="13:15" x14ac:dyDescent="0.15">
      <c r="M33" s="31"/>
    </row>
    <row r="35" spans="13:15" x14ac:dyDescent="0.15">
      <c r="N35" s="31"/>
      <c r="O35" s="31"/>
    </row>
    <row r="36" spans="13:15" x14ac:dyDescent="0.15">
      <c r="N36" s="31"/>
    </row>
    <row r="37" spans="13:15" x14ac:dyDescent="0.15">
      <c r="N37" s="31"/>
    </row>
    <row r="38" spans="13:15" x14ac:dyDescent="0.15">
      <c r="N38" s="31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"/>
  <sheetViews>
    <sheetView workbookViewId="0">
      <selection activeCell="D33" sqref="D33"/>
    </sheetView>
  </sheetViews>
  <sheetFormatPr defaultColWidth="9.140625" defaultRowHeight="13.2" x14ac:dyDescent="0.15"/>
  <cols>
    <col min="1" max="1" width="11.85546875" style="1" customWidth="1"/>
    <col min="2" max="3" width="9.140625" style="1"/>
    <col min="4" max="4" width="12" style="1" customWidth="1"/>
    <col min="5" max="5" width="10.42578125" style="1" customWidth="1"/>
    <col min="6" max="16384" width="9.140625" style="1"/>
  </cols>
  <sheetData>
    <row r="1" spans="1:18" x14ac:dyDescent="0.15">
      <c r="A1" s="1" t="s">
        <v>27</v>
      </c>
      <c r="E1" s="1" t="s">
        <v>28</v>
      </c>
      <c r="P1" s="1" t="s">
        <v>37</v>
      </c>
      <c r="Q1" s="1">
        <v>30</v>
      </c>
    </row>
    <row r="2" spans="1:18" x14ac:dyDescent="0.15">
      <c r="A2" s="1" t="s">
        <v>29</v>
      </c>
      <c r="D2" s="1" t="s">
        <v>32</v>
      </c>
    </row>
    <row r="3" spans="1:18" x14ac:dyDescent="0.15">
      <c r="A3" s="1" t="s">
        <v>30</v>
      </c>
      <c r="B3" s="1" t="s">
        <v>31</v>
      </c>
      <c r="D3" s="1" t="s">
        <v>33</v>
      </c>
      <c r="E3" s="1" t="s">
        <v>31</v>
      </c>
      <c r="Q3" s="1">
        <v>0</v>
      </c>
      <c r="R3" s="1">
        <v>0</v>
      </c>
    </row>
    <row r="4" spans="1:18" x14ac:dyDescent="0.15">
      <c r="A4" s="1">
        <v>0</v>
      </c>
      <c r="B4" s="1">
        <v>0</v>
      </c>
      <c r="D4" s="1">
        <v>6.0999999999999999E-5</v>
      </c>
      <c r="E4" s="1">
        <v>1.89E-3</v>
      </c>
      <c r="Q4" s="1">
        <v>3.0000000000000001E-3</v>
      </c>
      <c r="R4" s="1">
        <f>Q4*Q1</f>
        <v>0.09</v>
      </c>
    </row>
    <row r="5" spans="1:18" x14ac:dyDescent="0.15">
      <c r="A5" s="1">
        <v>1.4100000000000001E-4</v>
      </c>
      <c r="B5" s="1">
        <v>1.58E-3</v>
      </c>
      <c r="D5" s="1">
        <v>1.2300000000000001E-4</v>
      </c>
      <c r="E5" s="1">
        <v>3.7699999999999999E-3</v>
      </c>
    </row>
    <row r="6" spans="1:18" x14ac:dyDescent="0.15">
      <c r="A6" s="1">
        <v>2.81E-4</v>
      </c>
      <c r="B6" s="1">
        <v>4.2199999999999998E-3</v>
      </c>
      <c r="D6" s="1">
        <v>3.0600000000000001E-4</v>
      </c>
      <c r="E6" s="1">
        <v>9.3799999999999994E-3</v>
      </c>
    </row>
    <row r="7" spans="1:18" x14ac:dyDescent="0.15">
      <c r="A7" s="1">
        <v>5.62E-4</v>
      </c>
      <c r="B7" s="1">
        <v>1.12E-2</v>
      </c>
      <c r="D7" s="1">
        <v>6.0769999999999997E-4</v>
      </c>
      <c r="E7" s="1">
        <v>1.8589999999999999E-2</v>
      </c>
    </row>
    <row r="8" spans="1:18" x14ac:dyDescent="0.15">
      <c r="A8" s="1">
        <v>8.43E-4</v>
      </c>
      <c r="B8" s="1">
        <v>1.8599999999999998E-2</v>
      </c>
      <c r="D8" s="1">
        <v>1.196E-3</v>
      </c>
      <c r="E8" s="1">
        <v>3.653E-2</v>
      </c>
    </row>
    <row r="9" spans="1:18" x14ac:dyDescent="0.15">
      <c r="A9" s="1">
        <v>1.41E-3</v>
      </c>
      <c r="B9" s="1">
        <v>3.44E-2</v>
      </c>
      <c r="D9" s="1">
        <v>1.7600000000000001E-3</v>
      </c>
      <c r="E9" s="1">
        <v>5.3800000000000001E-2</v>
      </c>
    </row>
    <row r="10" spans="1:18" x14ac:dyDescent="0.15">
      <c r="A10" s="1">
        <v>1.9599999999999999E-3</v>
      </c>
      <c r="B10" s="1">
        <v>5.1299999999999998E-2</v>
      </c>
      <c r="D10" s="1">
        <v>2.8500000000000001E-3</v>
      </c>
      <c r="E10" s="1">
        <v>8.6699999999999999E-2</v>
      </c>
    </row>
    <row r="11" spans="1:18" x14ac:dyDescent="0.15">
      <c r="A11" s="1">
        <v>2.81E-3</v>
      </c>
      <c r="B11" s="1">
        <v>7.7600000000000002E-2</v>
      </c>
      <c r="D11" s="1">
        <v>4.3699999999999998E-3</v>
      </c>
      <c r="E11" s="1">
        <v>0.13200000000000001</v>
      </c>
    </row>
    <row r="12" spans="1:18" x14ac:dyDescent="0.15">
      <c r="A12" s="1">
        <v>4.1999999999999997E-3</v>
      </c>
      <c r="B12" s="1">
        <v>0.12</v>
      </c>
    </row>
    <row r="13" spans="1:18" x14ac:dyDescent="0.15">
      <c r="A13" s="1">
        <v>6.9800000000000001E-3</v>
      </c>
      <c r="B13" s="1">
        <v>0.21199999999999999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例題23a SO2水吸収</vt:lpstr>
      <vt:lpstr>COCO_23a結果整理</vt:lpstr>
      <vt:lpstr>SO2水平衡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2018-10-04T08:51:23Z</dcterms:modified>
</cp:coreProperties>
</file>