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20" yWindow="60" windowWidth="15060" windowHeight="9000"/>
  </bookViews>
  <sheets>
    <sheet name="例題11熱交換器システム" sheetId="2" r:id="rId1"/>
    <sheet name="問題と解答" sheetId="3" r:id="rId2"/>
  </sheets>
  <calcPr calcId="162913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18" i="2"/>
  <c r="F2" i="2" l="1"/>
  <c r="G2" i="2"/>
  <c r="F3" i="2"/>
  <c r="G3" i="2"/>
  <c r="F4" i="2"/>
  <c r="G4" i="2"/>
  <c r="F5" i="2"/>
  <c r="G5" i="2"/>
  <c r="H3" i="2" l="1"/>
  <c r="J3" i="2" s="1"/>
  <c r="D11" i="2" s="1"/>
  <c r="H4" i="2"/>
  <c r="I4" i="2" s="1"/>
  <c r="G13" i="2" s="1"/>
  <c r="H2" i="2"/>
  <c r="J2" i="2" s="1"/>
  <c r="K9" i="2" s="1"/>
  <c r="H5" i="2"/>
  <c r="I5" i="2" s="1"/>
  <c r="H15" i="2" s="1"/>
  <c r="I3" i="2" l="1"/>
  <c r="K11" i="2" s="1"/>
  <c r="L3" i="2"/>
  <c r="D12" i="2" s="1"/>
  <c r="L2" i="2"/>
  <c r="K10" i="2" s="1"/>
  <c r="J5" i="2"/>
  <c r="E15" i="2" s="1"/>
  <c r="J4" i="2"/>
  <c r="K13" i="2" s="1"/>
  <c r="L4" i="2"/>
  <c r="K14" i="2" s="1"/>
  <c r="K4" i="2"/>
  <c r="G14" i="2" s="1"/>
  <c r="K3" i="2"/>
  <c r="K12" i="2" s="1"/>
  <c r="I2" i="2"/>
  <c r="F9" i="2" s="1"/>
  <c r="K2" i="2"/>
  <c r="F10" i="2" s="1"/>
  <c r="K5" i="2"/>
  <c r="H16" i="2" s="1"/>
  <c r="L5" i="2"/>
  <c r="E16" i="2" s="1"/>
  <c r="A18" i="2" l="1" a="1"/>
  <c r="D18" i="2" s="1"/>
  <c r="B23" i="2" l="1"/>
  <c r="H18" i="2"/>
  <c r="D21" i="2"/>
  <c r="G23" i="2"/>
  <c r="B24" i="2"/>
  <c r="D23" i="2"/>
  <c r="A18" i="2"/>
  <c r="A23" i="2"/>
  <c r="A22" i="2"/>
  <c r="A21" i="2"/>
  <c r="C18" i="2"/>
  <c r="B18" i="2"/>
  <c r="A25" i="2"/>
  <c r="G18" i="2"/>
  <c r="C25" i="2"/>
  <c r="H24" i="2"/>
  <c r="E21" i="2"/>
  <c r="A19" i="2"/>
  <c r="F24" i="2"/>
  <c r="B25" i="2"/>
  <c r="G24" i="2"/>
  <c r="F19" i="2"/>
  <c r="C24" i="2"/>
  <c r="H23" i="2"/>
  <c r="C23" i="2"/>
  <c r="D24" i="2"/>
  <c r="D22" i="2"/>
  <c r="E23" i="2"/>
  <c r="H25" i="2"/>
  <c r="B21" i="2"/>
  <c r="F23" i="2"/>
  <c r="F21" i="2"/>
  <c r="C21" i="2"/>
  <c r="C19" i="2"/>
  <c r="F20" i="2"/>
  <c r="G22" i="2"/>
  <c r="G21" i="2"/>
  <c r="G20" i="2"/>
  <c r="C22" i="2"/>
  <c r="D20" i="2"/>
  <c r="D19" i="2"/>
  <c r="E18" i="2"/>
  <c r="A20" i="2"/>
  <c r="F25" i="2"/>
  <c r="B19" i="2"/>
  <c r="G25" i="2"/>
  <c r="F18" i="2"/>
  <c r="H22" i="2"/>
  <c r="D25" i="2"/>
  <c r="E24" i="2"/>
  <c r="E22" i="2"/>
  <c r="B22" i="2"/>
  <c r="B20" i="2"/>
  <c r="F22" i="2"/>
  <c r="A24" i="2"/>
  <c r="C20" i="2"/>
  <c r="G19" i="2"/>
  <c r="H21" i="2"/>
  <c r="H20" i="2"/>
  <c r="H19" i="2"/>
  <c r="E20" i="2"/>
  <c r="E19" i="2"/>
  <c r="E25" i="2"/>
  <c r="L18" i="2" l="1" a="1"/>
  <c r="L22" i="2" s="1"/>
  <c r="L25" i="2" l="1"/>
  <c r="L21" i="2"/>
  <c r="L24" i="2"/>
  <c r="L20" i="2"/>
  <c r="L19" i="2"/>
  <c r="L18" i="2"/>
  <c r="L23" i="2"/>
</calcChain>
</file>

<file path=xl/comments1.xml><?xml version="1.0" encoding="utf-8"?>
<comments xmlns="http://schemas.openxmlformats.org/spreadsheetml/2006/main">
  <authors>
    <author>aito</author>
  </authors>
  <commentList>
    <comment ref="F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=D2*B2/E2/C2
</t>
        </r>
      </text>
    </comment>
    <comment ref="G2" authorId="0" shapeId="0">
      <text>
        <r>
          <rPr>
            <sz val="10"/>
            <color indexed="81"/>
            <rFont val="ＭＳ Ｐゴシック"/>
            <family val="3"/>
            <charset val="128"/>
          </rPr>
          <t>=1000/D2/B2</t>
        </r>
      </text>
    </comment>
    <comment ref="H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=EXP(G2*(F2-1))
</t>
        </r>
      </text>
    </comment>
    <comment ref="I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=(F2-1)/(H2*F2-1)
</t>
        </r>
      </text>
    </comment>
    <comment ref="J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=(F2*(H2-1))/(H2*F2-1)
</t>
        </r>
      </text>
    </comment>
    <comment ref="K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=(H2-1)/(H2*F2-1)
</t>
        </r>
      </text>
    </comment>
    <comment ref="L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=(H2*(F2-1))/(H2*F2-1)
</t>
        </r>
      </text>
    </comment>
  </commentList>
</comments>
</file>

<file path=xl/sharedStrings.xml><?xml version="1.0" encoding="utf-8"?>
<sst xmlns="http://schemas.openxmlformats.org/spreadsheetml/2006/main" count="33" uniqueCount="32">
  <si>
    <t>cp</t>
    <phoneticPr fontId="1"/>
  </si>
  <si>
    <t>Cp</t>
    <phoneticPr fontId="1"/>
  </si>
  <si>
    <t>w</t>
    <phoneticPr fontId="1"/>
  </si>
  <si>
    <t>W</t>
    <phoneticPr fontId="1"/>
  </si>
  <si>
    <t>R</t>
    <phoneticPr fontId="1"/>
  </si>
  <si>
    <t>UA/wcp</t>
    <phoneticPr fontId="1"/>
  </si>
  <si>
    <t>k</t>
    <phoneticPr fontId="1"/>
  </si>
  <si>
    <t xml:space="preserve">   =</t>
    <phoneticPr fontId="1"/>
  </si>
  <si>
    <t>熱交換器No</t>
    <rPh sb="0" eb="1">
      <t>ネツ</t>
    </rPh>
    <rPh sb="1" eb="4">
      <t>コウカンキ</t>
    </rPh>
    <phoneticPr fontId="1"/>
  </si>
  <si>
    <t>ai</t>
    <phoneticPr fontId="1"/>
  </si>
  <si>
    <t>bi</t>
    <phoneticPr fontId="1"/>
  </si>
  <si>
    <t>ci</t>
    <phoneticPr fontId="1"/>
  </si>
  <si>
    <t>di</t>
    <phoneticPr fontId="1"/>
  </si>
  <si>
    <t>t9=</t>
    <phoneticPr fontId="1"/>
  </si>
  <si>
    <t>t10=</t>
    <phoneticPr fontId="1"/>
  </si>
  <si>
    <t>t11=</t>
    <phoneticPr fontId="1"/>
  </si>
  <si>
    <t>t1</t>
    <phoneticPr fontId="1"/>
  </si>
  <si>
    <t>t2</t>
    <phoneticPr fontId="1"/>
  </si>
  <si>
    <t>t3</t>
    <phoneticPr fontId="1"/>
  </si>
  <si>
    <t>t4</t>
    <phoneticPr fontId="1"/>
  </si>
  <si>
    <t>t5</t>
    <phoneticPr fontId="1"/>
  </si>
  <si>
    <t>t6</t>
    <phoneticPr fontId="1"/>
  </si>
  <si>
    <t>t7</t>
    <phoneticPr fontId="1"/>
  </si>
  <si>
    <t>t8</t>
    <phoneticPr fontId="1"/>
  </si>
  <si>
    <t>t1=</t>
    <phoneticPr fontId="1"/>
  </si>
  <si>
    <t>t2=</t>
    <phoneticPr fontId="1"/>
  </si>
  <si>
    <t>t3=</t>
    <phoneticPr fontId="1"/>
  </si>
  <si>
    <t>t4=</t>
    <phoneticPr fontId="1"/>
  </si>
  <si>
    <t>t5=</t>
    <phoneticPr fontId="1"/>
  </si>
  <si>
    <t>t6=</t>
    <phoneticPr fontId="1"/>
  </si>
  <si>
    <t>t7=</t>
    <phoneticPr fontId="1"/>
  </si>
  <si>
    <t>t8=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</si>
</sst>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492981</xdr:colOff>
      <xdr:row>8</xdr:row>
      <xdr:rowOff>31805</xdr:rowOff>
    </xdr:from>
    <xdr:to>
      <xdr:col>9</xdr:col>
      <xdr:colOff>15903</xdr:colOff>
      <xdr:row>15</xdr:row>
      <xdr:rowOff>143123</xdr:rowOff>
    </xdr:to>
    <xdr:grpSp>
      <xdr:nvGrpSpPr>
        <xdr:cNvPr id="1025" name="Group 1"/>
        <xdr:cNvGrpSpPr>
          <a:grpSpLocks/>
        </xdr:cNvGrpSpPr>
      </xdr:nvGrpSpPr>
      <xdr:grpSpPr bwMode="auto">
        <a:xfrm flipH="1">
          <a:off x="3891501" y="1251005"/>
          <a:ext cx="18222" cy="1178118"/>
          <a:chOff x="47" y="144"/>
          <a:chExt cx="9" cy="129"/>
        </a:xfrm>
      </xdr:grpSpPr>
      <xdr:sp macro="" textlink="">
        <xdr:nvSpPr>
          <xdr:cNvPr id="1026" name="Line 2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7" name="Line 3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21535</xdr:colOff>
      <xdr:row>17</xdr:row>
      <xdr:rowOff>24517</xdr:rowOff>
    </xdr:from>
    <xdr:to>
      <xdr:col>9</xdr:col>
      <xdr:colOff>30811</xdr:colOff>
      <xdr:row>25</xdr:row>
      <xdr:rowOff>663</xdr:rowOff>
    </xdr:to>
    <xdr:grpSp>
      <xdr:nvGrpSpPr>
        <xdr:cNvPr id="1029" name="Group 5"/>
        <xdr:cNvGrpSpPr>
          <a:grpSpLocks/>
        </xdr:cNvGrpSpPr>
      </xdr:nvGrpSpPr>
      <xdr:grpSpPr bwMode="auto">
        <a:xfrm flipH="1">
          <a:off x="3915355" y="2615317"/>
          <a:ext cx="9276" cy="1195346"/>
          <a:chOff x="47" y="144"/>
          <a:chExt cx="9" cy="129"/>
        </a:xfrm>
      </xdr:grpSpPr>
      <xdr:sp macro="" textlink="">
        <xdr:nvSpPr>
          <xdr:cNvPr id="1030" name="Line 6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71562</xdr:colOff>
      <xdr:row>8</xdr:row>
      <xdr:rowOff>31805</xdr:rowOff>
    </xdr:from>
    <xdr:to>
      <xdr:col>8</xdr:col>
      <xdr:colOff>151075</xdr:colOff>
      <xdr:row>15</xdr:row>
      <xdr:rowOff>143123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3470082" y="1251005"/>
          <a:ext cx="79513" cy="1178118"/>
          <a:chOff x="47" y="144"/>
          <a:chExt cx="9" cy="129"/>
        </a:xfrm>
      </xdr:grpSpPr>
      <xdr:sp macro="" textlink="">
        <xdr:nvSpPr>
          <xdr:cNvPr id="1034" name="Line 10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12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71562</xdr:colOff>
      <xdr:row>17</xdr:row>
      <xdr:rowOff>31805</xdr:rowOff>
    </xdr:from>
    <xdr:to>
      <xdr:col>8</xdr:col>
      <xdr:colOff>159026</xdr:colOff>
      <xdr:row>25</xdr:row>
      <xdr:rowOff>0</xdr:rowOff>
    </xdr:to>
    <xdr:grpSp>
      <xdr:nvGrpSpPr>
        <xdr:cNvPr id="1037" name="Group 13"/>
        <xdr:cNvGrpSpPr>
          <a:grpSpLocks/>
        </xdr:cNvGrpSpPr>
      </xdr:nvGrpSpPr>
      <xdr:grpSpPr bwMode="auto">
        <a:xfrm>
          <a:off x="3470082" y="2622605"/>
          <a:ext cx="87464" cy="1187395"/>
          <a:chOff x="47" y="144"/>
          <a:chExt cx="9" cy="129"/>
        </a:xfrm>
      </xdr:grpSpPr>
      <xdr:sp macro="" textlink="">
        <xdr:nvSpPr>
          <xdr:cNvPr id="1038" name="Line 14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9" name="Line 15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333955</xdr:colOff>
      <xdr:row>8</xdr:row>
      <xdr:rowOff>31805</xdr:rowOff>
    </xdr:from>
    <xdr:to>
      <xdr:col>0</xdr:col>
      <xdr:colOff>421419</xdr:colOff>
      <xdr:row>16</xdr:row>
      <xdr:rowOff>0</xdr:rowOff>
    </xdr:to>
    <xdr:grpSp>
      <xdr:nvGrpSpPr>
        <xdr:cNvPr id="1041" name="Group 17"/>
        <xdr:cNvGrpSpPr>
          <a:grpSpLocks/>
        </xdr:cNvGrpSpPr>
      </xdr:nvGrpSpPr>
      <xdr:grpSpPr bwMode="auto">
        <a:xfrm>
          <a:off x="333955" y="1251005"/>
          <a:ext cx="87464" cy="1187395"/>
          <a:chOff x="47" y="144"/>
          <a:chExt cx="9" cy="129"/>
        </a:xfrm>
      </xdr:grpSpPr>
      <xdr:sp macro="" textlink="">
        <xdr:nvSpPr>
          <xdr:cNvPr id="1042" name="Line 18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3" name="Line 19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333955</xdr:colOff>
      <xdr:row>17</xdr:row>
      <xdr:rowOff>15903</xdr:rowOff>
    </xdr:from>
    <xdr:to>
      <xdr:col>0</xdr:col>
      <xdr:colOff>405517</xdr:colOff>
      <xdr:row>25</xdr:row>
      <xdr:rowOff>7951</xdr:rowOff>
    </xdr:to>
    <xdr:grpSp>
      <xdr:nvGrpSpPr>
        <xdr:cNvPr id="1045" name="Group 21"/>
        <xdr:cNvGrpSpPr>
          <a:grpSpLocks/>
        </xdr:cNvGrpSpPr>
      </xdr:nvGrpSpPr>
      <xdr:grpSpPr bwMode="auto">
        <a:xfrm>
          <a:off x="333955" y="2606703"/>
          <a:ext cx="71562" cy="1211248"/>
          <a:chOff x="47" y="144"/>
          <a:chExt cx="9" cy="129"/>
        </a:xfrm>
      </xdr:grpSpPr>
      <xdr:sp macro="" textlink="">
        <xdr:nvSpPr>
          <xdr:cNvPr id="1046" name="Line 22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7" name="Line 23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24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389614</xdr:colOff>
      <xdr:row>8</xdr:row>
      <xdr:rowOff>0</xdr:rowOff>
    </xdr:from>
    <xdr:to>
      <xdr:col>8</xdr:col>
      <xdr:colOff>7951</xdr:colOff>
      <xdr:row>16</xdr:row>
      <xdr:rowOff>7951</xdr:rowOff>
    </xdr:to>
    <xdr:grpSp>
      <xdr:nvGrpSpPr>
        <xdr:cNvPr id="1057" name="Group 33"/>
        <xdr:cNvGrpSpPr>
          <a:grpSpLocks/>
        </xdr:cNvGrpSpPr>
      </xdr:nvGrpSpPr>
      <xdr:grpSpPr bwMode="auto">
        <a:xfrm flipH="1">
          <a:off x="3369034" y="1219200"/>
          <a:ext cx="37437" cy="1227151"/>
          <a:chOff x="47" y="144"/>
          <a:chExt cx="9" cy="129"/>
        </a:xfrm>
      </xdr:grpSpPr>
      <xdr:sp macro="" textlink="">
        <xdr:nvSpPr>
          <xdr:cNvPr id="1058" name="Line 34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9" name="Line 35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36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389614</xdr:colOff>
      <xdr:row>17</xdr:row>
      <xdr:rowOff>31805</xdr:rowOff>
    </xdr:from>
    <xdr:to>
      <xdr:col>8</xdr:col>
      <xdr:colOff>0</xdr:colOff>
      <xdr:row>25</xdr:row>
      <xdr:rowOff>15903</xdr:rowOff>
    </xdr:to>
    <xdr:grpSp>
      <xdr:nvGrpSpPr>
        <xdr:cNvPr id="1061" name="Group 37"/>
        <xdr:cNvGrpSpPr>
          <a:grpSpLocks/>
        </xdr:cNvGrpSpPr>
      </xdr:nvGrpSpPr>
      <xdr:grpSpPr bwMode="auto">
        <a:xfrm flipH="1">
          <a:off x="3369034" y="2622605"/>
          <a:ext cx="29486" cy="1203298"/>
          <a:chOff x="47" y="144"/>
          <a:chExt cx="9" cy="129"/>
        </a:xfrm>
      </xdr:grpSpPr>
      <xdr:sp macro="" textlink="">
        <xdr:nvSpPr>
          <xdr:cNvPr id="1062" name="Line 38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3" name="Line 39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0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389614</xdr:colOff>
      <xdr:row>8</xdr:row>
      <xdr:rowOff>0</xdr:rowOff>
    </xdr:from>
    <xdr:to>
      <xdr:col>8</xdr:col>
      <xdr:colOff>7951</xdr:colOff>
      <xdr:row>16</xdr:row>
      <xdr:rowOff>7951</xdr:rowOff>
    </xdr:to>
    <xdr:grpSp>
      <xdr:nvGrpSpPr>
        <xdr:cNvPr id="1069" name="Group 45"/>
        <xdr:cNvGrpSpPr>
          <a:grpSpLocks/>
        </xdr:cNvGrpSpPr>
      </xdr:nvGrpSpPr>
      <xdr:grpSpPr bwMode="auto">
        <a:xfrm flipH="1">
          <a:off x="3369034" y="1219200"/>
          <a:ext cx="37437" cy="1227151"/>
          <a:chOff x="47" y="144"/>
          <a:chExt cx="9" cy="129"/>
        </a:xfrm>
      </xdr:grpSpPr>
      <xdr:sp macro="" textlink="">
        <xdr:nvSpPr>
          <xdr:cNvPr id="1070" name="Line 46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1" name="Line 47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8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333955</xdr:colOff>
      <xdr:row>17</xdr:row>
      <xdr:rowOff>31805</xdr:rowOff>
    </xdr:from>
    <xdr:to>
      <xdr:col>11</xdr:col>
      <xdr:colOff>413468</xdr:colOff>
      <xdr:row>25</xdr:row>
      <xdr:rowOff>7951</xdr:rowOff>
    </xdr:to>
    <xdr:grpSp>
      <xdr:nvGrpSpPr>
        <xdr:cNvPr id="1077" name="Group 53"/>
        <xdr:cNvGrpSpPr>
          <a:grpSpLocks/>
        </xdr:cNvGrpSpPr>
      </xdr:nvGrpSpPr>
      <xdr:grpSpPr bwMode="auto">
        <a:xfrm flipH="1">
          <a:off x="5043115" y="2622605"/>
          <a:ext cx="79513" cy="1195346"/>
          <a:chOff x="47" y="144"/>
          <a:chExt cx="9" cy="129"/>
        </a:xfrm>
      </xdr:grpSpPr>
      <xdr:sp macro="" textlink="">
        <xdr:nvSpPr>
          <xdr:cNvPr id="1078" name="Line 54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9" name="Line 55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56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318052</xdr:colOff>
      <xdr:row>8</xdr:row>
      <xdr:rowOff>15903</xdr:rowOff>
    </xdr:from>
    <xdr:to>
      <xdr:col>11</xdr:col>
      <xdr:colOff>405517</xdr:colOff>
      <xdr:row>16</xdr:row>
      <xdr:rowOff>0</xdr:rowOff>
    </xdr:to>
    <xdr:grpSp>
      <xdr:nvGrpSpPr>
        <xdr:cNvPr id="1081" name="Group 57"/>
        <xdr:cNvGrpSpPr>
          <a:grpSpLocks/>
        </xdr:cNvGrpSpPr>
      </xdr:nvGrpSpPr>
      <xdr:grpSpPr bwMode="auto">
        <a:xfrm flipH="1">
          <a:off x="5027212" y="1235103"/>
          <a:ext cx="87465" cy="1203297"/>
          <a:chOff x="47" y="144"/>
          <a:chExt cx="9" cy="129"/>
        </a:xfrm>
      </xdr:grpSpPr>
      <xdr:sp macro="" textlink="">
        <xdr:nvSpPr>
          <xdr:cNvPr id="1082" name="Line 58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" name="Line 59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60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0</xdr:colOff>
      <xdr:row>8</xdr:row>
      <xdr:rowOff>39757</xdr:rowOff>
    </xdr:from>
    <xdr:to>
      <xdr:col>10</xdr:col>
      <xdr:colOff>87464</xdr:colOff>
      <xdr:row>15</xdr:row>
      <xdr:rowOff>143123</xdr:rowOff>
    </xdr:to>
    <xdr:grpSp>
      <xdr:nvGrpSpPr>
        <xdr:cNvPr id="1085" name="Group 61"/>
        <xdr:cNvGrpSpPr>
          <a:grpSpLocks/>
        </xdr:cNvGrpSpPr>
      </xdr:nvGrpSpPr>
      <xdr:grpSpPr bwMode="auto">
        <a:xfrm>
          <a:off x="4282440" y="1258957"/>
          <a:ext cx="87464" cy="1170166"/>
          <a:chOff x="47" y="144"/>
          <a:chExt cx="9" cy="129"/>
        </a:xfrm>
      </xdr:grpSpPr>
      <xdr:sp macro="" textlink="">
        <xdr:nvSpPr>
          <xdr:cNvPr id="1086" name="Line 62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7" name="Line 63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64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0</xdr:colOff>
      <xdr:row>17</xdr:row>
      <xdr:rowOff>31805</xdr:rowOff>
    </xdr:from>
    <xdr:to>
      <xdr:col>10</xdr:col>
      <xdr:colOff>71562</xdr:colOff>
      <xdr:row>25</xdr:row>
      <xdr:rowOff>0</xdr:rowOff>
    </xdr:to>
    <xdr:grpSp>
      <xdr:nvGrpSpPr>
        <xdr:cNvPr id="1089" name="Group 65"/>
        <xdr:cNvGrpSpPr>
          <a:grpSpLocks/>
        </xdr:cNvGrpSpPr>
      </xdr:nvGrpSpPr>
      <xdr:grpSpPr bwMode="auto">
        <a:xfrm>
          <a:off x="4282440" y="2622605"/>
          <a:ext cx="71562" cy="1187395"/>
          <a:chOff x="47" y="144"/>
          <a:chExt cx="9" cy="129"/>
        </a:xfrm>
      </xdr:grpSpPr>
      <xdr:sp macro="" textlink="">
        <xdr:nvSpPr>
          <xdr:cNvPr id="1090" name="Line 66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1" name="Line 67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68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79513</xdr:colOff>
      <xdr:row>8</xdr:row>
      <xdr:rowOff>0</xdr:rowOff>
    </xdr:from>
    <xdr:to>
      <xdr:col>5</xdr:col>
      <xdr:colOff>397565</xdr:colOff>
      <xdr:row>9</xdr:row>
      <xdr:rowOff>0</xdr:rowOff>
    </xdr:to>
    <xdr:sp macro="" textlink="">
      <xdr:nvSpPr>
        <xdr:cNvPr id="1093" name="Rectangle 69"/>
        <xdr:cNvSpPr>
          <a:spLocks noChangeArrowheads="1"/>
        </xdr:cNvSpPr>
      </xdr:nvSpPr>
      <xdr:spPr bwMode="auto">
        <a:xfrm>
          <a:off x="2313830" y="1208598"/>
          <a:ext cx="278295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5</xdr:col>
      <xdr:colOff>79513</xdr:colOff>
      <xdr:row>9</xdr:row>
      <xdr:rowOff>0</xdr:rowOff>
    </xdr:from>
    <xdr:to>
      <xdr:col>5</xdr:col>
      <xdr:colOff>397565</xdr:colOff>
      <xdr:row>10</xdr:row>
      <xdr:rowOff>0</xdr:rowOff>
    </xdr:to>
    <xdr:sp macro="" textlink="">
      <xdr:nvSpPr>
        <xdr:cNvPr id="1094" name="Rectangle 70"/>
        <xdr:cNvSpPr>
          <a:spLocks noChangeArrowheads="1"/>
        </xdr:cNvSpPr>
      </xdr:nvSpPr>
      <xdr:spPr bwMode="auto">
        <a:xfrm>
          <a:off x="2313830" y="1359673"/>
          <a:ext cx="278295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3</xdr:col>
      <xdr:colOff>55659</xdr:colOff>
      <xdr:row>10</xdr:row>
      <xdr:rowOff>0</xdr:rowOff>
    </xdr:from>
    <xdr:to>
      <xdr:col>3</xdr:col>
      <xdr:colOff>365760</xdr:colOff>
      <xdr:row>11</xdr:row>
      <xdr:rowOff>0</xdr:rowOff>
    </xdr:to>
    <xdr:sp macro="" textlink="">
      <xdr:nvSpPr>
        <xdr:cNvPr id="1095" name="Rectangle 71"/>
        <xdr:cNvSpPr>
          <a:spLocks noChangeArrowheads="1"/>
        </xdr:cNvSpPr>
      </xdr:nvSpPr>
      <xdr:spPr bwMode="auto">
        <a:xfrm>
          <a:off x="1526650" y="1510748"/>
          <a:ext cx="302150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3</xdr:col>
      <xdr:colOff>55659</xdr:colOff>
      <xdr:row>11</xdr:row>
      <xdr:rowOff>7951</xdr:rowOff>
    </xdr:from>
    <xdr:to>
      <xdr:col>3</xdr:col>
      <xdr:colOff>365760</xdr:colOff>
      <xdr:row>12</xdr:row>
      <xdr:rowOff>7951</xdr:rowOff>
    </xdr:to>
    <xdr:sp macro="" textlink="">
      <xdr:nvSpPr>
        <xdr:cNvPr id="1096" name="Rectangle 72"/>
        <xdr:cNvSpPr>
          <a:spLocks noChangeArrowheads="1"/>
        </xdr:cNvSpPr>
      </xdr:nvSpPr>
      <xdr:spPr bwMode="auto">
        <a:xfrm>
          <a:off x="1526650" y="1669774"/>
          <a:ext cx="302150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6</xdr:col>
      <xdr:colOff>103367</xdr:colOff>
      <xdr:row>12</xdr:row>
      <xdr:rowOff>7951</xdr:rowOff>
    </xdr:from>
    <xdr:to>
      <xdr:col>6</xdr:col>
      <xdr:colOff>413468</xdr:colOff>
      <xdr:row>13</xdr:row>
      <xdr:rowOff>7951</xdr:rowOff>
    </xdr:to>
    <xdr:sp macro="" textlink="">
      <xdr:nvSpPr>
        <xdr:cNvPr id="1097" name="Rectangle 73"/>
        <xdr:cNvSpPr>
          <a:spLocks noChangeArrowheads="1"/>
        </xdr:cNvSpPr>
      </xdr:nvSpPr>
      <xdr:spPr bwMode="auto">
        <a:xfrm>
          <a:off x="2695492" y="1820849"/>
          <a:ext cx="310101" cy="151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6</xdr:col>
      <xdr:colOff>103367</xdr:colOff>
      <xdr:row>13</xdr:row>
      <xdr:rowOff>7951</xdr:rowOff>
    </xdr:from>
    <xdr:to>
      <xdr:col>6</xdr:col>
      <xdr:colOff>413468</xdr:colOff>
      <xdr:row>14</xdr:row>
      <xdr:rowOff>7951</xdr:rowOff>
    </xdr:to>
    <xdr:sp macro="" textlink="">
      <xdr:nvSpPr>
        <xdr:cNvPr id="1098" name="Rectangle 74"/>
        <xdr:cNvSpPr>
          <a:spLocks noChangeArrowheads="1"/>
        </xdr:cNvSpPr>
      </xdr:nvSpPr>
      <xdr:spPr bwMode="auto">
        <a:xfrm>
          <a:off x="2695492" y="1971923"/>
          <a:ext cx="310101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7</xdr:col>
      <xdr:colOff>55659</xdr:colOff>
      <xdr:row>14</xdr:row>
      <xdr:rowOff>0</xdr:rowOff>
    </xdr:from>
    <xdr:to>
      <xdr:col>7</xdr:col>
      <xdr:colOff>373711</xdr:colOff>
      <xdr:row>15</xdr:row>
      <xdr:rowOff>0</xdr:rowOff>
    </xdr:to>
    <xdr:sp macro="" textlink="">
      <xdr:nvSpPr>
        <xdr:cNvPr id="1099" name="Rectangle 75"/>
        <xdr:cNvSpPr>
          <a:spLocks noChangeArrowheads="1"/>
        </xdr:cNvSpPr>
      </xdr:nvSpPr>
      <xdr:spPr bwMode="auto">
        <a:xfrm>
          <a:off x="3164619" y="2115047"/>
          <a:ext cx="318052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47708</xdr:colOff>
      <xdr:row>15</xdr:row>
      <xdr:rowOff>0</xdr:rowOff>
    </xdr:from>
    <xdr:to>
      <xdr:col>7</xdr:col>
      <xdr:colOff>365760</xdr:colOff>
      <xdr:row>16</xdr:row>
      <xdr:rowOff>0</xdr:rowOff>
    </xdr:to>
    <xdr:sp macro="" textlink="">
      <xdr:nvSpPr>
        <xdr:cNvPr id="1100" name="Rectangle 76"/>
        <xdr:cNvSpPr>
          <a:spLocks noChangeArrowheads="1"/>
        </xdr:cNvSpPr>
      </xdr:nvSpPr>
      <xdr:spPr bwMode="auto">
        <a:xfrm>
          <a:off x="3156668" y="2266122"/>
          <a:ext cx="318052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4</xdr:col>
      <xdr:colOff>63610</xdr:colOff>
      <xdr:row>14</xdr:row>
      <xdr:rowOff>0</xdr:rowOff>
    </xdr:from>
    <xdr:to>
      <xdr:col>4</xdr:col>
      <xdr:colOff>381663</xdr:colOff>
      <xdr:row>15</xdr:row>
      <xdr:rowOff>0</xdr:rowOff>
    </xdr:to>
    <xdr:sp macro="" textlink="">
      <xdr:nvSpPr>
        <xdr:cNvPr id="1101" name="Rectangle 77"/>
        <xdr:cNvSpPr>
          <a:spLocks noChangeArrowheads="1"/>
        </xdr:cNvSpPr>
      </xdr:nvSpPr>
      <xdr:spPr bwMode="auto">
        <a:xfrm>
          <a:off x="1892410" y="2115047"/>
          <a:ext cx="318053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4</xdr:col>
      <xdr:colOff>55659</xdr:colOff>
      <xdr:row>15</xdr:row>
      <xdr:rowOff>0</xdr:rowOff>
    </xdr:from>
    <xdr:to>
      <xdr:col>4</xdr:col>
      <xdr:colOff>365760</xdr:colOff>
      <xdr:row>16</xdr:row>
      <xdr:rowOff>0</xdr:rowOff>
    </xdr:to>
    <xdr:sp macro="" textlink="">
      <xdr:nvSpPr>
        <xdr:cNvPr id="1102" name="Rectangle 78"/>
        <xdr:cNvSpPr>
          <a:spLocks noChangeArrowheads="1"/>
        </xdr:cNvSpPr>
      </xdr:nvSpPr>
      <xdr:spPr bwMode="auto">
        <a:xfrm>
          <a:off x="1884459" y="2266122"/>
          <a:ext cx="310101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10</xdr:col>
      <xdr:colOff>111318</xdr:colOff>
      <xdr:row>13</xdr:row>
      <xdr:rowOff>7951</xdr:rowOff>
    </xdr:from>
    <xdr:to>
      <xdr:col>11</xdr:col>
      <xdr:colOff>174929</xdr:colOff>
      <xdr:row>14</xdr:row>
      <xdr:rowOff>15903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4579951" y="1971923"/>
          <a:ext cx="508884" cy="1590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10</xdr:col>
      <xdr:colOff>111318</xdr:colOff>
      <xdr:row>12</xdr:row>
      <xdr:rowOff>0</xdr:rowOff>
    </xdr:from>
    <xdr:to>
      <xdr:col>11</xdr:col>
      <xdr:colOff>174929</xdr:colOff>
      <xdr:row>13</xdr:row>
      <xdr:rowOff>7951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4579951" y="1812897"/>
          <a:ext cx="508884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10</xdr:col>
      <xdr:colOff>111318</xdr:colOff>
      <xdr:row>10</xdr:row>
      <xdr:rowOff>143123</xdr:rowOff>
    </xdr:from>
    <xdr:to>
      <xdr:col>11</xdr:col>
      <xdr:colOff>174929</xdr:colOff>
      <xdr:row>12</xdr:row>
      <xdr:rowOff>0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4579951" y="1653871"/>
          <a:ext cx="508884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10</xdr:col>
      <xdr:colOff>119270</xdr:colOff>
      <xdr:row>10</xdr:row>
      <xdr:rowOff>0</xdr:rowOff>
    </xdr:from>
    <xdr:to>
      <xdr:col>11</xdr:col>
      <xdr:colOff>182880</xdr:colOff>
      <xdr:row>11</xdr:row>
      <xdr:rowOff>7951</xdr:rowOff>
    </xdr:to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4587903" y="1510748"/>
          <a:ext cx="508883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10</xdr:col>
      <xdr:colOff>111318</xdr:colOff>
      <xdr:row>9</xdr:row>
      <xdr:rowOff>7951</xdr:rowOff>
    </xdr:from>
    <xdr:to>
      <xdr:col>11</xdr:col>
      <xdr:colOff>174929</xdr:colOff>
      <xdr:row>10</xdr:row>
      <xdr:rowOff>15903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4579951" y="1367624"/>
          <a:ext cx="508884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-d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10</xdr:col>
      <xdr:colOff>111650</xdr:colOff>
      <xdr:row>7</xdr:row>
      <xdr:rowOff>137491</xdr:rowOff>
    </xdr:from>
    <xdr:to>
      <xdr:col>11</xdr:col>
      <xdr:colOff>175260</xdr:colOff>
      <xdr:row>8</xdr:row>
      <xdr:rowOff>145443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4394090" y="1204291"/>
          <a:ext cx="490330" cy="1603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5</xdr:col>
      <xdr:colOff>182880</xdr:colOff>
      <xdr:row>6</xdr:row>
      <xdr:rowOff>103367</xdr:rowOff>
    </xdr:from>
    <xdr:to>
      <xdr:col>7</xdr:col>
      <xdr:colOff>397565</xdr:colOff>
      <xdr:row>7</xdr:row>
      <xdr:rowOff>111318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2417197" y="1009816"/>
          <a:ext cx="1089328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係数行列</a:t>
          </a:r>
        </a:p>
      </xdr:txBody>
    </xdr:sp>
    <xdr:clientData/>
  </xdr:twoCellAnchor>
  <xdr:twoCellAnchor>
    <xdr:from>
      <xdr:col>8</xdr:col>
      <xdr:colOff>23854</xdr:colOff>
      <xdr:row>6</xdr:row>
      <xdr:rowOff>95416</xdr:rowOff>
    </xdr:from>
    <xdr:to>
      <xdr:col>9</xdr:col>
      <xdr:colOff>63610</xdr:colOff>
      <xdr:row>7</xdr:row>
      <xdr:rowOff>111318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3570136" y="1001864"/>
          <a:ext cx="556591" cy="166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未知数</a:t>
          </a:r>
        </a:p>
      </xdr:txBody>
    </xdr:sp>
    <xdr:clientData/>
  </xdr:twoCellAnchor>
  <xdr:twoCellAnchor>
    <xdr:from>
      <xdr:col>10</xdr:col>
      <xdr:colOff>143123</xdr:colOff>
      <xdr:row>6</xdr:row>
      <xdr:rowOff>103367</xdr:rowOff>
    </xdr:from>
    <xdr:to>
      <xdr:col>11</xdr:col>
      <xdr:colOff>262393</xdr:colOff>
      <xdr:row>7</xdr:row>
      <xdr:rowOff>119270</xdr:rowOff>
    </xdr:to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4611757" y="1009816"/>
          <a:ext cx="564542" cy="1669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定数</a:t>
          </a:r>
        </a:p>
      </xdr:txBody>
    </xdr:sp>
    <xdr:clientData/>
  </xdr:twoCellAnchor>
  <xdr:twoCellAnchor>
    <xdr:from>
      <xdr:col>5</xdr:col>
      <xdr:colOff>182880</xdr:colOff>
      <xdr:row>16</xdr:row>
      <xdr:rowOff>15903</xdr:rowOff>
    </xdr:from>
    <xdr:to>
      <xdr:col>7</xdr:col>
      <xdr:colOff>397565</xdr:colOff>
      <xdr:row>17</xdr:row>
      <xdr:rowOff>31805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2417197" y="2433099"/>
          <a:ext cx="1089328" cy="166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係数行列の逆行列</a:t>
          </a:r>
        </a:p>
      </xdr:txBody>
    </xdr:sp>
    <xdr:clientData/>
  </xdr:twoCellAnchor>
  <xdr:twoCellAnchor>
    <xdr:from>
      <xdr:col>8</xdr:col>
      <xdr:colOff>73550</xdr:colOff>
      <xdr:row>16</xdr:row>
      <xdr:rowOff>15240</xdr:rowOff>
    </xdr:from>
    <xdr:to>
      <xdr:col>9</xdr:col>
      <xdr:colOff>113306</xdr:colOff>
      <xdr:row>17</xdr:row>
      <xdr:rowOff>31143</xdr:rowOff>
    </xdr:to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3472070" y="2453640"/>
          <a:ext cx="535056" cy="1683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定数</a:t>
          </a:r>
        </a:p>
      </xdr:txBody>
    </xdr:sp>
    <xdr:clientData/>
  </xdr:twoCellAnchor>
  <xdr:twoCellAnchor>
    <xdr:from>
      <xdr:col>10</xdr:col>
      <xdr:colOff>206734</xdr:colOff>
      <xdr:row>16</xdr:row>
      <xdr:rowOff>15903</xdr:rowOff>
    </xdr:from>
    <xdr:to>
      <xdr:col>11</xdr:col>
      <xdr:colOff>326003</xdr:colOff>
      <xdr:row>17</xdr:row>
      <xdr:rowOff>39757</xdr:rowOff>
    </xdr:to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4675367" y="2433099"/>
          <a:ext cx="564543" cy="1749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38101</xdr:colOff>
      <xdr:row>29</xdr:row>
      <xdr:rowOff>108699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438900" cy="3975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19050</xdr:rowOff>
    </xdr:from>
    <xdr:to>
      <xdr:col>12</xdr:col>
      <xdr:colOff>85724</xdr:colOff>
      <xdr:row>66</xdr:row>
      <xdr:rowOff>58217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19550"/>
          <a:ext cx="6486524" cy="48397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9525</xdr:rowOff>
    </xdr:from>
    <xdr:to>
      <xdr:col>12</xdr:col>
      <xdr:colOff>152400</xdr:colOff>
      <xdr:row>92</xdr:row>
      <xdr:rowOff>80555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943975"/>
          <a:ext cx="6553200" cy="340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7" sqref="N7"/>
    </sheetView>
  </sheetViews>
  <sheetFormatPr defaultColWidth="9.28515625" defaultRowHeight="12" x14ac:dyDescent="0.15"/>
  <cols>
    <col min="1" max="1" width="12" style="1" customWidth="1"/>
    <col min="2" max="2" width="7.140625" style="1" customWidth="1"/>
    <col min="3" max="3" width="7.28515625" style="1" customWidth="1"/>
    <col min="4" max="4" width="6.42578125" style="1" customWidth="1"/>
    <col min="5" max="5" width="7.28515625" style="1" customWidth="1"/>
    <col min="6" max="6" width="6.42578125" style="1" customWidth="1"/>
    <col min="7" max="7" width="9.28515625" style="1"/>
    <col min="8" max="8" width="7.85546875" style="1" customWidth="1"/>
    <col min="9" max="9" width="9.28515625" style="1" customWidth="1"/>
    <col min="10" max="10" width="7.28515625" style="1" customWidth="1"/>
    <col min="11" max="11" width="8" style="1" customWidth="1"/>
    <col min="12" max="12" width="8.140625" style="1" customWidth="1"/>
    <col min="13" max="16384" width="9.28515625" style="1"/>
  </cols>
  <sheetData>
    <row r="1" spans="1:12" x14ac:dyDescent="0.15">
      <c r="A1" s="8" t="s">
        <v>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</v>
      </c>
      <c r="J1" s="6" t="s">
        <v>10</v>
      </c>
      <c r="K1" s="6" t="s">
        <v>11</v>
      </c>
      <c r="L1" s="7" t="s">
        <v>12</v>
      </c>
    </row>
    <row r="2" spans="1:12" x14ac:dyDescent="0.15">
      <c r="A2" s="9">
        <v>1</v>
      </c>
      <c r="B2" s="11">
        <v>4575</v>
      </c>
      <c r="C2" s="12">
        <v>1052</v>
      </c>
      <c r="D2" s="12">
        <v>0.3</v>
      </c>
      <c r="E2" s="12">
        <v>1</v>
      </c>
      <c r="F2" s="12">
        <f>D2*B2/E2/C2</f>
        <v>1.3046577946768061</v>
      </c>
      <c r="G2" s="12">
        <f>1000/D2/B2</f>
        <v>0.72859744990892539</v>
      </c>
      <c r="H2" s="12">
        <f>EXP(G2*(F2-1))</f>
        <v>1.2485375324201844</v>
      </c>
      <c r="I2" s="12">
        <f>(F2-1)/(H2*F2-1)</f>
        <v>0.48441867465473787</v>
      </c>
      <c r="J2" s="12">
        <f>(F2*(H2-1))/(H2*F2-1)</f>
        <v>0.51558132534526224</v>
      </c>
      <c r="K2" s="12">
        <f>(H2-1)/(H2*F2-1)</f>
        <v>0.39518510328831757</v>
      </c>
      <c r="L2" s="13">
        <f>(H2*(F2-1))/(H2*F2-1)</f>
        <v>0.60481489671168254</v>
      </c>
    </row>
    <row r="3" spans="1:12" x14ac:dyDescent="0.15">
      <c r="A3" s="9">
        <v>2</v>
      </c>
      <c r="B3" s="14">
        <v>4575</v>
      </c>
      <c r="C3" s="15">
        <v>1052</v>
      </c>
      <c r="D3" s="15">
        <v>0.3</v>
      </c>
      <c r="E3" s="15">
        <v>1</v>
      </c>
      <c r="F3" s="15">
        <f>D3*B3/E3/C3</f>
        <v>1.3046577946768061</v>
      </c>
      <c r="G3" s="15">
        <f>1000/D3/B3</f>
        <v>0.72859744990892539</v>
      </c>
      <c r="H3" s="15">
        <f>EXP(G3*(F3-1))</f>
        <v>1.2485375324201844</v>
      </c>
      <c r="I3" s="15">
        <f>(F3-1)/(H3*F3-1)</f>
        <v>0.48441867465473787</v>
      </c>
      <c r="J3" s="15">
        <f>(F3*(H3-1))/(H3*F3-1)</f>
        <v>0.51558132534526224</v>
      </c>
      <c r="K3" s="15">
        <f>(H3-1)/(H3*F3-1)</f>
        <v>0.39518510328831757</v>
      </c>
      <c r="L3" s="16">
        <f>(H3*(F3-1))/(H3*F3-1)</f>
        <v>0.60481489671168254</v>
      </c>
    </row>
    <row r="4" spans="1:12" x14ac:dyDescent="0.15">
      <c r="A4" s="9">
        <v>3</v>
      </c>
      <c r="B4" s="14">
        <v>4575</v>
      </c>
      <c r="C4" s="15">
        <v>1052</v>
      </c>
      <c r="D4" s="15">
        <v>0.5</v>
      </c>
      <c r="E4" s="15">
        <v>1</v>
      </c>
      <c r="F4" s="15">
        <f>D4*B4/E4/C4</f>
        <v>2.1744296577946769</v>
      </c>
      <c r="G4" s="15">
        <f>1000/D4/B4</f>
        <v>0.43715846994535518</v>
      </c>
      <c r="H4" s="15">
        <f>EXP(G4*(F4-1))</f>
        <v>1.6709826595326289</v>
      </c>
      <c r="I4" s="15">
        <f>(F4-1)/(H4*F4-1)</f>
        <v>0.44596885479794363</v>
      </c>
      <c r="J4" s="15">
        <f>(F4*(H4-1))/(H4*F4-1)</f>
        <v>0.55403114520205632</v>
      </c>
      <c r="K4" s="15">
        <f>(H4-1)/(H4*F4-1)</f>
        <v>0.25479377694101124</v>
      </c>
      <c r="L4" s="16">
        <f>(H4*(F4-1))/(H4*F4-1)</f>
        <v>0.74520622305898865</v>
      </c>
    </row>
    <row r="5" spans="1:12" x14ac:dyDescent="0.15">
      <c r="A5" s="10">
        <v>4</v>
      </c>
      <c r="B5" s="17">
        <v>4575</v>
      </c>
      <c r="C5" s="18">
        <v>1052</v>
      </c>
      <c r="D5" s="18">
        <v>0.5</v>
      </c>
      <c r="E5" s="18">
        <v>1</v>
      </c>
      <c r="F5" s="18">
        <f>D5*B5/E5/C5</f>
        <v>2.1744296577946769</v>
      </c>
      <c r="G5" s="18">
        <f>1000/D5/B5</f>
        <v>0.43715846994535518</v>
      </c>
      <c r="H5" s="18">
        <f>EXP(G5*(F5-1))</f>
        <v>1.6709826595326289</v>
      </c>
      <c r="I5" s="18">
        <f>(F5-1)/(H5*F5-1)</f>
        <v>0.44596885479794363</v>
      </c>
      <c r="J5" s="18">
        <f>(F5*(H5-1))/(H5*F5-1)</f>
        <v>0.55403114520205632</v>
      </c>
      <c r="K5" s="18">
        <f>(H5-1)/(H5*F5-1)</f>
        <v>0.25479377694101124</v>
      </c>
      <c r="L5" s="19">
        <f>(H5*(F5-1))/(H5*F5-1)</f>
        <v>0.74520622305898865</v>
      </c>
    </row>
    <row r="6" spans="1:12" x14ac:dyDescent="0.15">
      <c r="A6" s="2" t="s">
        <v>13</v>
      </c>
      <c r="B6" s="1">
        <v>30</v>
      </c>
    </row>
    <row r="7" spans="1:12" x14ac:dyDescent="0.15">
      <c r="A7" s="2" t="s">
        <v>14</v>
      </c>
      <c r="B7" s="1">
        <v>30</v>
      </c>
    </row>
    <row r="8" spans="1:12" x14ac:dyDescent="0.15">
      <c r="A8" s="2" t="s">
        <v>15</v>
      </c>
      <c r="B8" s="1">
        <v>250</v>
      </c>
    </row>
    <row r="9" spans="1:12" x14ac:dyDescent="0.15">
      <c r="A9" s="1">
        <v>0</v>
      </c>
      <c r="B9" s="1">
        <v>0</v>
      </c>
      <c r="C9" s="1">
        <v>-1</v>
      </c>
      <c r="D9" s="1">
        <v>0</v>
      </c>
      <c r="E9" s="1">
        <v>0</v>
      </c>
      <c r="F9" s="1">
        <f>I2</f>
        <v>0.48441867465473787</v>
      </c>
      <c r="G9" s="1">
        <v>0</v>
      </c>
      <c r="H9" s="1">
        <v>0</v>
      </c>
      <c r="I9" s="3" t="s">
        <v>16</v>
      </c>
      <c r="J9" s="4" t="s">
        <v>7</v>
      </c>
      <c r="K9" s="1">
        <f>-J2*B6</f>
        <v>-15.467439760357868</v>
      </c>
    </row>
    <row r="10" spans="1:12" x14ac:dyDescent="0.15">
      <c r="A10" s="1">
        <v>0</v>
      </c>
      <c r="B10" s="1">
        <v>0</v>
      </c>
      <c r="C10" s="1">
        <v>0</v>
      </c>
      <c r="D10" s="1">
        <v>-1</v>
      </c>
      <c r="E10" s="1">
        <v>0</v>
      </c>
      <c r="F10" s="1">
        <f>K2</f>
        <v>0.39518510328831757</v>
      </c>
      <c r="G10" s="1">
        <v>0</v>
      </c>
      <c r="H10" s="1">
        <v>0</v>
      </c>
      <c r="I10" s="3" t="s">
        <v>17</v>
      </c>
      <c r="K10" s="1">
        <f>-L2*B6</f>
        <v>-18.144446901350477</v>
      </c>
    </row>
    <row r="11" spans="1:12" x14ac:dyDescent="0.15">
      <c r="A11" s="1">
        <v>0</v>
      </c>
      <c r="B11" s="1">
        <v>0</v>
      </c>
      <c r="C11" s="1">
        <v>0</v>
      </c>
      <c r="D11" s="1">
        <f>J3</f>
        <v>0.51558132534526224</v>
      </c>
      <c r="E11" s="1">
        <v>0</v>
      </c>
      <c r="F11" s="1">
        <v>0</v>
      </c>
      <c r="G11" s="1">
        <v>0</v>
      </c>
      <c r="H11" s="1">
        <v>-1</v>
      </c>
      <c r="I11" s="3" t="s">
        <v>18</v>
      </c>
      <c r="K11" s="1">
        <f>-I3*B8</f>
        <v>-121.10466866368446</v>
      </c>
    </row>
    <row r="12" spans="1:12" x14ac:dyDescent="0.15">
      <c r="A12" s="1">
        <v>-1</v>
      </c>
      <c r="B12" s="1">
        <v>0</v>
      </c>
      <c r="C12" s="1">
        <v>0</v>
      </c>
      <c r="D12" s="1">
        <f>L3</f>
        <v>0.60481489671168254</v>
      </c>
      <c r="E12" s="1">
        <v>0</v>
      </c>
      <c r="F12" s="1">
        <v>0</v>
      </c>
      <c r="G12" s="1">
        <v>0</v>
      </c>
      <c r="H12" s="1">
        <v>0</v>
      </c>
      <c r="I12" s="3" t="s">
        <v>19</v>
      </c>
      <c r="K12" s="1">
        <f>-K3*B8</f>
        <v>-98.796275822079394</v>
      </c>
    </row>
    <row r="13" spans="1:12" x14ac:dyDescent="0.15">
      <c r="A13" s="1">
        <v>0</v>
      </c>
      <c r="B13" s="1">
        <v>0</v>
      </c>
      <c r="C13" s="1">
        <v>0</v>
      </c>
      <c r="D13" s="1">
        <v>0</v>
      </c>
      <c r="E13" s="1">
        <v>0</v>
      </c>
      <c r="F13" s="1">
        <v>-1</v>
      </c>
      <c r="G13" s="1">
        <f>I4</f>
        <v>0.44596885479794363</v>
      </c>
      <c r="H13" s="1">
        <v>0</v>
      </c>
      <c r="I13" s="3" t="s">
        <v>20</v>
      </c>
      <c r="K13" s="1">
        <f>-J4*B7</f>
        <v>-16.620934356061689</v>
      </c>
    </row>
    <row r="14" spans="1:12" x14ac:dyDescent="0.15">
      <c r="A14" s="1">
        <v>0</v>
      </c>
      <c r="B14" s="1">
        <v>0</v>
      </c>
      <c r="C14" s="1">
        <v>0</v>
      </c>
      <c r="D14" s="1">
        <v>0</v>
      </c>
      <c r="E14" s="1">
        <v>-1</v>
      </c>
      <c r="F14" s="1">
        <v>0</v>
      </c>
      <c r="G14" s="1">
        <f>K4</f>
        <v>0.25479377694101124</v>
      </c>
      <c r="H14" s="1">
        <v>0</v>
      </c>
      <c r="I14" s="3" t="s">
        <v>21</v>
      </c>
      <c r="K14" s="1">
        <f>-L4*B7</f>
        <v>-22.356186691769658</v>
      </c>
    </row>
    <row r="15" spans="1:12" x14ac:dyDescent="0.15">
      <c r="A15" s="1">
        <v>0</v>
      </c>
      <c r="B15" s="1">
        <v>0</v>
      </c>
      <c r="C15" s="1">
        <v>0</v>
      </c>
      <c r="D15" s="1">
        <v>0</v>
      </c>
      <c r="E15" s="1">
        <f>J5</f>
        <v>0.55403114520205632</v>
      </c>
      <c r="F15" s="1">
        <v>0</v>
      </c>
      <c r="G15" s="1">
        <v>-1</v>
      </c>
      <c r="H15" s="1">
        <f>I5</f>
        <v>0.44596885479794363</v>
      </c>
      <c r="I15" s="3" t="s">
        <v>22</v>
      </c>
      <c r="K15" s="1">
        <v>0</v>
      </c>
    </row>
    <row r="16" spans="1:12" x14ac:dyDescent="0.15">
      <c r="A16" s="1">
        <v>0</v>
      </c>
      <c r="B16" s="1">
        <v>-1</v>
      </c>
      <c r="C16" s="1">
        <v>0</v>
      </c>
      <c r="D16" s="1">
        <v>0</v>
      </c>
      <c r="E16" s="1">
        <f>L5</f>
        <v>0.74520622305898865</v>
      </c>
      <c r="F16" s="1">
        <v>0</v>
      </c>
      <c r="G16" s="1">
        <v>0</v>
      </c>
      <c r="H16" s="1">
        <f>K5</f>
        <v>0.25479377694101124</v>
      </c>
      <c r="I16" s="3" t="s">
        <v>23</v>
      </c>
      <c r="K16" s="1">
        <v>0</v>
      </c>
    </row>
    <row r="18" spans="1:12" x14ac:dyDescent="0.15">
      <c r="A18" s="1">
        <f t="array" ref="A18:H25">MINVERSE(A9:H16)</f>
        <v>0</v>
      </c>
      <c r="B18" s="1">
        <v>-0.634765800015054</v>
      </c>
      <c r="C18" s="1">
        <v>-5.8091520834884065E-2</v>
      </c>
      <c r="D18" s="1">
        <v>-1</v>
      </c>
      <c r="E18" s="1">
        <v>-0.25084998824284066</v>
      </c>
      <c r="F18" s="1">
        <v>-7.216762217456163E-2</v>
      </c>
      <c r="G18" s="1">
        <v>-0.13025914300944572</v>
      </c>
      <c r="H18" s="1">
        <v>0</v>
      </c>
      <c r="I18" s="1">
        <f>K9</f>
        <v>-15.467439760357868</v>
      </c>
      <c r="J18" s="4" t="s">
        <v>7</v>
      </c>
      <c r="K18" s="2" t="s">
        <v>24</v>
      </c>
      <c r="L18" s="5">
        <f t="array" ref="L18:L25">MMULT(A18:H25,K9:K16)</f>
        <v>123.13165858036267</v>
      </c>
    </row>
    <row r="19" spans="1:12" x14ac:dyDescent="0.15">
      <c r="A19" s="1">
        <v>0</v>
      </c>
      <c r="B19" s="1">
        <v>-0.19122392830199608</v>
      </c>
      <c r="C19" s="1">
        <v>-0.37088994286971466</v>
      </c>
      <c r="D19" s="1">
        <v>0</v>
      </c>
      <c r="E19" s="1">
        <v>-7.5568847857222135E-2</v>
      </c>
      <c r="F19" s="1">
        <v>-0.8894335408885925</v>
      </c>
      <c r="G19" s="1">
        <v>-0.26032348375830727</v>
      </c>
      <c r="H19" s="1">
        <v>-1</v>
      </c>
      <c r="I19" s="1">
        <f t="shared" ref="I19:I25" si="0">K10</f>
        <v>-18.144446901350477</v>
      </c>
      <c r="K19" s="2" t="s">
        <v>25</v>
      </c>
      <c r="L19" s="5">
        <v>69.526523204898083</v>
      </c>
    </row>
    <row r="20" spans="1:12" x14ac:dyDescent="0.15">
      <c r="A20" s="1">
        <v>-1</v>
      </c>
      <c r="B20" s="1">
        <v>-6.0702664913044255E-2</v>
      </c>
      <c r="C20" s="1">
        <v>-0.11773635298445756</v>
      </c>
      <c r="D20" s="1">
        <v>0</v>
      </c>
      <c r="E20" s="1">
        <v>-0.50840746355827537</v>
      </c>
      <c r="F20" s="1">
        <v>-0.14626493705585408</v>
      </c>
      <c r="G20" s="1">
        <v>-0.2640012900403117</v>
      </c>
      <c r="H20" s="1">
        <v>0</v>
      </c>
      <c r="I20" s="1">
        <f t="shared" si="0"/>
        <v>-121.10466866368446</v>
      </c>
      <c r="K20" s="2" t="s">
        <v>26</v>
      </c>
      <c r="L20" s="5">
        <v>42.547411375710936</v>
      </c>
    </row>
    <row r="21" spans="1:12" x14ac:dyDescent="0.15">
      <c r="A21" s="1">
        <v>0</v>
      </c>
      <c r="B21" s="1">
        <v>-1.0495207764660088</v>
      </c>
      <c r="C21" s="1">
        <v>-9.6048429280961481E-2</v>
      </c>
      <c r="D21" s="1">
        <v>0</v>
      </c>
      <c r="E21" s="1">
        <v>-0.41475497645095494</v>
      </c>
      <c r="F21" s="1">
        <v>-0.11932183312105851</v>
      </c>
      <c r="G21" s="1">
        <v>-0.21537026240202004</v>
      </c>
      <c r="H21" s="1">
        <v>0</v>
      </c>
      <c r="I21" s="1">
        <f t="shared" si="0"/>
        <v>-98.796275822079394</v>
      </c>
      <c r="K21" s="2" t="s">
        <v>27</v>
      </c>
      <c r="L21" s="5">
        <v>40.236083619289595</v>
      </c>
    </row>
    <row r="22" spans="1:12" x14ac:dyDescent="0.15">
      <c r="A22" s="1">
        <v>0</v>
      </c>
      <c r="B22" s="1">
        <v>-7.159309987263511E-2</v>
      </c>
      <c r="C22" s="1">
        <v>-0.13885898567930549</v>
      </c>
      <c r="D22" s="1">
        <v>0</v>
      </c>
      <c r="E22" s="1">
        <v>-2.829252656789814E-2</v>
      </c>
      <c r="F22" s="1">
        <v>-1.1725057748536216</v>
      </c>
      <c r="G22" s="1">
        <v>-0.31136476053292717</v>
      </c>
      <c r="H22" s="1">
        <v>0</v>
      </c>
      <c r="I22" s="1">
        <f t="shared" si="0"/>
        <v>-16.620934356061689</v>
      </c>
      <c r="K22" s="2" t="s">
        <v>28</v>
      </c>
      <c r="L22" s="5">
        <v>44.798494877467476</v>
      </c>
    </row>
    <row r="23" spans="1:12" x14ac:dyDescent="0.15">
      <c r="A23" s="1">
        <v>0</v>
      </c>
      <c r="B23" s="1">
        <v>-0.12531033192787039</v>
      </c>
      <c r="C23" s="1">
        <v>-0.24304668491232792</v>
      </c>
      <c r="D23" s="1">
        <v>0</v>
      </c>
      <c r="E23" s="1">
        <v>-1.0495207764660088</v>
      </c>
      <c r="F23" s="1">
        <v>-0.30193909671236813</v>
      </c>
      <c r="G23" s="1">
        <v>-0.54498578162469613</v>
      </c>
      <c r="H23" s="1">
        <v>0</v>
      </c>
      <c r="I23" s="1">
        <f t="shared" si="0"/>
        <v>-22.356186691769658</v>
      </c>
      <c r="K23" s="2" t="s">
        <v>29</v>
      </c>
      <c r="L23" s="5">
        <v>55.901997656580662</v>
      </c>
    </row>
    <row r="24" spans="1:12" x14ac:dyDescent="0.15">
      <c r="A24" s="1">
        <v>0</v>
      </c>
      <c r="B24" s="1">
        <v>-0.28098449158438449</v>
      </c>
      <c r="C24" s="1">
        <v>-0.54498578162469613</v>
      </c>
      <c r="D24" s="1">
        <v>0</v>
      </c>
      <c r="E24" s="1">
        <v>-0.11104088532919038</v>
      </c>
      <c r="F24" s="1">
        <v>-0.67704076969493421</v>
      </c>
      <c r="G24" s="1">
        <v>-1.2220265513196304</v>
      </c>
      <c r="H24" s="1">
        <v>0</v>
      </c>
      <c r="I24" s="1">
        <f t="shared" si="0"/>
        <v>0</v>
      </c>
      <c r="K24" s="2" t="s">
        <v>30</v>
      </c>
      <c r="L24" s="5">
        <v>88.080283808868558</v>
      </c>
    </row>
    <row r="25" spans="1:12" x14ac:dyDescent="0.15">
      <c r="A25" s="1">
        <v>0</v>
      </c>
      <c r="B25" s="1">
        <v>-0.54111331290773357</v>
      </c>
      <c r="C25" s="1">
        <v>-1.0495207764660088</v>
      </c>
      <c r="D25" s="1">
        <v>0</v>
      </c>
      <c r="E25" s="1">
        <v>-0.21383992045212638</v>
      </c>
      <c r="F25" s="1">
        <v>-6.1520108863181558E-2</v>
      </c>
      <c r="G25" s="1">
        <v>-0.11104088532919038</v>
      </c>
      <c r="H25" s="1">
        <v>0</v>
      </c>
      <c r="I25" s="1">
        <f t="shared" si="0"/>
        <v>0</v>
      </c>
      <c r="K25" s="2" t="s">
        <v>31</v>
      </c>
      <c r="L25" s="5">
        <v>141.8496419828206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N92" sqref="N92"/>
    </sheetView>
  </sheetViews>
  <sheetFormatPr defaultRowHeight="9.6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例題11熱交換器システム</vt:lpstr>
      <vt:lpstr>問題と解答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2004-05-23T14:39:01Z</dcterms:created>
  <dcterms:modified xsi:type="dcterms:W3CDTF">2018-09-13T15:35:02Z</dcterms:modified>
</cp:coreProperties>
</file>